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Laurent\websites\excelmadeeasy2017\examples\nutrition\"/>
    </mc:Choice>
  </mc:AlternateContent>
  <xr:revisionPtr revIDLastSave="0" documentId="12_ncr:500000_{931EC188-423F-46AF-86DA-050A931C8083}" xr6:coauthVersionLast="31" xr6:coauthVersionMax="31" xr10:uidLastSave="{00000000-0000-0000-0000-000000000000}"/>
  <bookViews>
    <workbookView xWindow="0" yWindow="0" windowWidth="28800" windowHeight="12795" xr2:uid="{00000000-000D-0000-FFFF-FFFF00000000}"/>
  </bookViews>
  <sheets>
    <sheet name="Diabetes tracking chart" sheetId="1" r:id="rId1"/>
    <sheet name="Disclaimer" sheetId="2" r:id="rId2"/>
  </sheets>
  <externalReferences>
    <externalReference r:id="rId3"/>
  </externalReferences>
  <definedNames>
    <definedName name="A">'[1]exponentielle decroissante'!$C$1</definedName>
    <definedName name="B">'[1]exponentielle decroissante'!$C$2</definedName>
    <definedName name="CsteC">'[1]exponentielle decroissante'!$C$3</definedName>
    <definedName name="TTAU1">'[1]exponentielle decroissante'!$E$1</definedName>
    <definedName name="TTAU2">'[1]exponentielle decroissante'!$E$3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1" l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Q19" i="1"/>
  <c r="J19" i="1"/>
  <c r="I19" i="1"/>
  <c r="Q18" i="1"/>
  <c r="J18" i="1"/>
  <c r="I18" i="1"/>
  <c r="Q17" i="1"/>
  <c r="J17" i="1"/>
  <c r="I17" i="1"/>
  <c r="Q16" i="1"/>
  <c r="J16" i="1"/>
  <c r="I16" i="1"/>
  <c r="Q15" i="1"/>
  <c r="J15" i="1"/>
  <c r="I15" i="1"/>
  <c r="J14" i="1"/>
  <c r="I14" i="1"/>
  <c r="J13" i="1"/>
  <c r="I13" i="1"/>
  <c r="Q12" i="1"/>
  <c r="I12" i="1"/>
  <c r="Q11" i="1"/>
  <c r="I11" i="1"/>
  <c r="Q10" i="1"/>
  <c r="I10" i="1"/>
  <c r="Q9" i="1"/>
  <c r="I9" i="1"/>
  <c r="Q8" i="1"/>
  <c r="I8" i="1"/>
  <c r="I7" i="1"/>
  <c r="I6" i="1"/>
  <c r="J10" i="1"/>
  <c r="J11" i="1" s="1"/>
  <c r="J12" i="1" s="1"/>
  <c r="I5" i="1"/>
  <c r="I4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<sst xmlns="http://schemas.openxmlformats.org/spreadsheetml/2006/main" count="134" uniqueCount="76">
  <si>
    <t>Start date</t>
  </si>
  <si>
    <t>Monthly Mobile phone Log book diabete check list</t>
  </si>
  <si>
    <t>brought by ExcelMadeEasy.com</t>
  </si>
  <si>
    <t>GL. Levels AM</t>
  </si>
  <si>
    <t>GL. Levels PM</t>
  </si>
  <si>
    <t>Medicine</t>
  </si>
  <si>
    <t>Feet  check</t>
  </si>
  <si>
    <t>Teeth cleaned</t>
  </si>
  <si>
    <t>Fruits &amp; Veggies</t>
  </si>
  <si>
    <t>Exercises (minutes)</t>
  </si>
  <si>
    <t>7 days total</t>
  </si>
  <si>
    <t>Weight (kg or lb)</t>
  </si>
  <si>
    <t>Comment</t>
  </si>
  <si>
    <t>Comments:</t>
  </si>
  <si>
    <t>forgot</t>
  </si>
  <si>
    <t>yes</t>
  </si>
  <si>
    <t>ok</t>
  </si>
  <si>
    <t>feeling good, slept well</t>
  </si>
  <si>
    <t>Enter previous month 7 days average exercise</t>
  </si>
  <si>
    <t>minutes</t>
  </si>
  <si>
    <t>no</t>
  </si>
  <si>
    <t>blister</t>
  </si>
  <si>
    <t>great day</t>
  </si>
  <si>
    <t>healed</t>
  </si>
  <si>
    <t>a bit dizzy</t>
  </si>
  <si>
    <t xml:space="preserve">Morning </t>
  </si>
  <si>
    <t>too much sweets, no sport :-(</t>
  </si>
  <si>
    <t>SET your levels here by yourself</t>
  </si>
  <si>
    <t>mmol/L</t>
  </si>
  <si>
    <t>mg/dl</t>
  </si>
  <si>
    <t>back to normal</t>
  </si>
  <si>
    <t>Afternoon</t>
  </si>
  <si>
    <t>Information about diabetes</t>
  </si>
  <si>
    <t>upon waking</t>
  </si>
  <si>
    <t>before meal</t>
  </si>
  <si>
    <t>non diabetics</t>
  </si>
  <si>
    <t>4 to 5.9</t>
  </si>
  <si>
    <t>under 7.8</t>
  </si>
  <si>
    <t>for diabete type 2</t>
  </si>
  <si>
    <t>4 to 7</t>
  </si>
  <si>
    <t>under 8.5</t>
  </si>
  <si>
    <t>for diabete type 1</t>
  </si>
  <si>
    <t>5 to 7</t>
  </si>
  <si>
    <t>5 to 9</t>
  </si>
  <si>
    <t>children with diabete type 1</t>
  </si>
  <si>
    <r>
      <rPr>
        <b/>
        <sz val="10"/>
        <rFont val="Arial"/>
        <family val="2"/>
      </rPr>
      <t>Conversion</t>
    </r>
    <r>
      <rPr>
        <sz val="10"/>
        <rFont val="Arial"/>
        <family val="2"/>
      </rPr>
      <t xml:space="preserve"> mmol/L to mg/dl: multiply by 18 the mmol/L to obtain mg/dL</t>
    </r>
  </si>
  <si>
    <r>
      <t xml:space="preserve">Feet Check: </t>
    </r>
    <r>
      <rPr>
        <sz val="10"/>
        <rFont val="Arial"/>
        <family val="2"/>
      </rPr>
      <t>Check feet for blister, cut, redness, swelling, bruises</t>
    </r>
  </si>
  <si>
    <r>
      <t xml:space="preserve">Fruits and Veggies: </t>
    </r>
    <r>
      <rPr>
        <sz val="10"/>
        <rFont val="Arial"/>
        <family val="2"/>
      </rPr>
      <t>Eat at least 2 or 3 servings of fruits and vegetables per day</t>
    </r>
  </si>
  <si>
    <t>Exercise:</t>
  </si>
  <si>
    <t>recommended is that you do at least 150 minutes per weeks</t>
  </si>
  <si>
    <t>7 day average should be higher than 150min</t>
  </si>
  <si>
    <t>(this is about 25minutes per day)</t>
  </si>
  <si>
    <t>Use our weight tracking chart to keep an eye of your weight.</t>
  </si>
  <si>
    <t>Or use our weight column in the table by selecting column I to K, then right click and unhide</t>
  </si>
  <si>
    <t>90mn after meal</t>
  </si>
  <si>
    <r>
      <t xml:space="preserve">ALL </t>
    </r>
    <r>
      <rPr>
        <b/>
        <sz val="10"/>
        <color rgb="FF92D050"/>
        <rFont val="Arial"/>
        <family val="2"/>
      </rPr>
      <t>COLOR</t>
    </r>
    <r>
      <rPr>
        <b/>
        <sz val="10"/>
        <color rgb="FFFF0000"/>
        <rFont val="Arial"/>
        <family val="2"/>
      </rPr>
      <t xml:space="preserve"> FIELDS </t>
    </r>
    <r>
      <rPr>
        <b/>
        <sz val="10"/>
        <color rgb="FF00B0F0"/>
        <rFont val="Arial"/>
        <family val="2"/>
      </rPr>
      <t>MUST</t>
    </r>
    <r>
      <rPr>
        <b/>
        <sz val="10"/>
        <color rgb="FFFF0000"/>
        <rFont val="Arial"/>
        <family val="2"/>
      </rPr>
      <t xml:space="preserve"> BE FILLED OUT</t>
    </r>
  </si>
  <si>
    <t>feeling great although 1 in AM</t>
  </si>
  <si>
    <t>diabetes.co.uk</t>
  </si>
  <si>
    <t>lower level</t>
  </si>
  <si>
    <t>low level warning (lower is danger)</t>
  </si>
  <si>
    <t>good level  (higher is good)</t>
  </si>
  <si>
    <t>medium level (higher is warning)</t>
  </si>
  <si>
    <t>danger level(higher is danger)</t>
  </si>
  <si>
    <t>Information about diabetes (http://www.diabetes.org)</t>
  </si>
  <si>
    <t>70 to 106</t>
  </si>
  <si>
    <t>under 140</t>
  </si>
  <si>
    <t>70 to 120</t>
  </si>
  <si>
    <t>90 to 120</t>
  </si>
  <si>
    <t>90 to 162</t>
  </si>
  <si>
    <t>Ameri. Diabetes asso.</t>
  </si>
  <si>
    <t>This sheet is provided free of charge and without any warranty whatsoever.</t>
  </si>
  <si>
    <t xml:space="preserve">No health related decision should be taken based on this sheet, only your doctor can tell you. </t>
  </si>
  <si>
    <t>The value in this sheet are only numerical examples and do not reflect the reality,</t>
  </si>
  <si>
    <t>You have to put the correct values into this sheet based on your doctor's advice.</t>
  </si>
  <si>
    <t>Eat healthy, do sport, move a lot, be active, have fun</t>
  </si>
  <si>
    <t>Don't watch to many violent movies, don't bully or be bad, enjoy life and let others enjoy it, be respectful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</si>
</sst>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ddd\-dd/mm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rgb="FF92D050"/>
      <name val="Arial"/>
      <family val="2"/>
    </font>
    <font>
      <b/>
      <sz val="10"/>
      <color rgb="FF00B0F0"/>
      <name val="Arial"/>
      <family val="2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/>
    <xf numFmtId="0" fontId="2" fillId="0" borderId="0" xfId="0" applyFont="1"/>
    <xf numFmtId="14" fontId="1" fillId="2" borderId="0" xfId="0" applyNumberFormat="1" applyFont="1" applyFill="1"/>
    <xf numFmtId="165" fontId="0" fillId="0" borderId="0" xfId="1" applyNumberFormat="1" applyFont="1"/>
    <xf numFmtId="0" fontId="3" fillId="0" borderId="0" xfId="2" applyAlignment="1" applyProtection="1"/>
    <xf numFmtId="0" fontId="1" fillId="0" borderId="0" xfId="0" applyFont="1"/>
    <xf numFmtId="14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5" fontId="2" fillId="0" borderId="3" xfId="1" applyNumberFormat="1" applyFont="1" applyBorder="1" applyAlignment="1">
      <alignment horizontal="center" vertical="center" wrapText="1"/>
    </xf>
    <xf numFmtId="165" fontId="2" fillId="0" borderId="4" xfId="1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6" fontId="2" fillId="0" borderId="6" xfId="0" applyNumberFormat="1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0" fontId="1" fillId="0" borderId="8" xfId="0" applyFont="1" applyBorder="1" applyAlignment="1">
      <alignment horizontal="center" vertical="center"/>
    </xf>
    <xf numFmtId="165" fontId="1" fillId="0" borderId="8" xfId="1" applyNumberFormat="1" applyFont="1" applyBorder="1"/>
    <xf numFmtId="0" fontId="1" fillId="0" borderId="9" xfId="0" applyFont="1" applyBorder="1"/>
    <xf numFmtId="0" fontId="2" fillId="0" borderId="0" xfId="0" applyFont="1" applyAlignment="1">
      <alignment horizontal="left" vertic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4" borderId="0" xfId="0" applyFill="1" applyAlignment="1">
      <alignment horizontal="center"/>
    </xf>
    <xf numFmtId="165" fontId="1" fillId="0" borderId="8" xfId="1" applyNumberFormat="1" applyFont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1" fillId="0" borderId="0" xfId="0" applyFont="1" applyAlignment="1">
      <alignment horizontal="left" vertical="center"/>
    </xf>
    <xf numFmtId="166" fontId="2" fillId="0" borderId="10" xfId="0" applyNumberFormat="1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2" xfId="0" applyFont="1" applyBorder="1"/>
    <xf numFmtId="0" fontId="1" fillId="0" borderId="12" xfId="0" applyFont="1" applyBorder="1" applyAlignment="1">
      <alignment horizontal="center" vertical="center"/>
    </xf>
    <xf numFmtId="165" fontId="1" fillId="0" borderId="12" xfId="1" applyNumberFormat="1" applyFont="1" applyBorder="1" applyAlignment="1">
      <alignment horizontal="center" vertical="center"/>
    </xf>
    <xf numFmtId="0" fontId="1" fillId="0" borderId="13" xfId="0" applyFont="1" applyBorder="1"/>
    <xf numFmtId="0" fontId="0" fillId="0" borderId="8" xfId="0" applyBorder="1"/>
    <xf numFmtId="0" fontId="1" fillId="0" borderId="8" xfId="0" applyFont="1" applyFill="1" applyBorder="1"/>
    <xf numFmtId="0" fontId="2" fillId="0" borderId="8" xfId="0" applyFont="1" applyBorder="1"/>
    <xf numFmtId="0" fontId="2" fillId="0" borderId="8" xfId="0" applyFont="1" applyFill="1" applyBorder="1"/>
    <xf numFmtId="0" fontId="0" fillId="0" borderId="7" xfId="0" applyFont="1" applyBorder="1" applyAlignment="1">
      <alignment horizontal="center"/>
    </xf>
    <xf numFmtId="0" fontId="0" fillId="0" borderId="9" xfId="0" applyFont="1" applyBorder="1"/>
    <xf numFmtId="0" fontId="1" fillId="0" borderId="0" xfId="0" applyFont="1" applyAlignment="1">
      <alignment horizontal="left"/>
    </xf>
    <xf numFmtId="0" fontId="0" fillId="0" borderId="0" xfId="0" applyFont="1"/>
    <xf numFmtId="0" fontId="7" fillId="0" borderId="0" xfId="0" applyFont="1"/>
  </cellXfs>
  <cellStyles count="3">
    <cellStyle name="Comma" xfId="1" builtinId="3"/>
    <cellStyle name="Hyperlink" xfId="2" builtinId="8"/>
    <cellStyle name="Normal" xfId="0" builtinId="0"/>
  </cellStyles>
  <dxfs count="15"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overview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'Diabetes tracking chart'!$B$3</c:f>
              <c:strCache>
                <c:ptCount val="1"/>
                <c:pt idx="0">
                  <c:v>GL. Levels AM</c:v>
                </c:pt>
              </c:strCache>
            </c:strRef>
          </c:tx>
          <c:spPr>
            <a:solidFill>
              <a:schemeClr val="accent3">
                <a:alpha val="60000"/>
              </a:schemeClr>
            </a:solidFill>
            <a:ln>
              <a:noFill/>
            </a:ln>
            <a:effectLst/>
          </c:spPr>
          <c:cat>
            <c:numRef>
              <c:f>'Diabetes tracking chart'!$A$4:$A$34</c:f>
              <c:numCache>
                <c:formatCode>ddd\-dd/mm</c:formatCode>
                <c:ptCount val="31"/>
                <c:pt idx="0">
                  <c:v>43176</c:v>
                </c:pt>
                <c:pt idx="1">
                  <c:v>43177</c:v>
                </c:pt>
                <c:pt idx="2">
                  <c:v>43178</c:v>
                </c:pt>
                <c:pt idx="3">
                  <c:v>43179</c:v>
                </c:pt>
                <c:pt idx="4">
                  <c:v>43180</c:v>
                </c:pt>
                <c:pt idx="5">
                  <c:v>43181</c:v>
                </c:pt>
                <c:pt idx="6">
                  <c:v>43182</c:v>
                </c:pt>
                <c:pt idx="7">
                  <c:v>43183</c:v>
                </c:pt>
                <c:pt idx="8">
                  <c:v>43184</c:v>
                </c:pt>
                <c:pt idx="9">
                  <c:v>43185</c:v>
                </c:pt>
                <c:pt idx="10">
                  <c:v>43186</c:v>
                </c:pt>
                <c:pt idx="11">
                  <c:v>43187</c:v>
                </c:pt>
                <c:pt idx="12">
                  <c:v>43188</c:v>
                </c:pt>
                <c:pt idx="13">
                  <c:v>43189</c:v>
                </c:pt>
                <c:pt idx="14">
                  <c:v>43190</c:v>
                </c:pt>
                <c:pt idx="15">
                  <c:v>43191</c:v>
                </c:pt>
                <c:pt idx="16">
                  <c:v>43192</c:v>
                </c:pt>
                <c:pt idx="17">
                  <c:v>43193</c:v>
                </c:pt>
                <c:pt idx="18">
                  <c:v>43194</c:v>
                </c:pt>
                <c:pt idx="19">
                  <c:v>43195</c:v>
                </c:pt>
                <c:pt idx="20">
                  <c:v>43196</c:v>
                </c:pt>
                <c:pt idx="21">
                  <c:v>43197</c:v>
                </c:pt>
                <c:pt idx="22">
                  <c:v>43198</c:v>
                </c:pt>
                <c:pt idx="23">
                  <c:v>43199</c:v>
                </c:pt>
                <c:pt idx="24">
                  <c:v>43200</c:v>
                </c:pt>
                <c:pt idx="25">
                  <c:v>43201</c:v>
                </c:pt>
                <c:pt idx="26">
                  <c:v>43202</c:v>
                </c:pt>
                <c:pt idx="27">
                  <c:v>43203</c:v>
                </c:pt>
                <c:pt idx="28">
                  <c:v>43204</c:v>
                </c:pt>
                <c:pt idx="29">
                  <c:v>43205</c:v>
                </c:pt>
                <c:pt idx="30">
                  <c:v>43206</c:v>
                </c:pt>
              </c:numCache>
            </c:numRef>
          </c:cat>
          <c:val>
            <c:numRef>
              <c:f>'Diabetes tracking chart'!$B$4:$B$34</c:f>
              <c:numCache>
                <c:formatCode>General</c:formatCode>
                <c:ptCount val="31"/>
                <c:pt idx="0">
                  <c:v>4</c:v>
                </c:pt>
                <c:pt idx="1">
                  <c:v>4</c:v>
                </c:pt>
                <c:pt idx="2">
                  <c:v>4.5</c:v>
                </c:pt>
                <c:pt idx="3">
                  <c:v>5</c:v>
                </c:pt>
                <c:pt idx="4">
                  <c:v>5.8</c:v>
                </c:pt>
                <c:pt idx="5">
                  <c:v>5.2</c:v>
                </c:pt>
                <c:pt idx="6">
                  <c:v>3.7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88-4ADC-82CA-1D0A09DA1DCC}"/>
            </c:ext>
          </c:extLst>
        </c:ser>
        <c:ser>
          <c:idx val="1"/>
          <c:order val="1"/>
          <c:tx>
            <c:strRef>
              <c:f>'Diabetes tracking chart'!$C$3</c:f>
              <c:strCache>
                <c:ptCount val="1"/>
                <c:pt idx="0">
                  <c:v>GL. Levels PM</c:v>
                </c:pt>
              </c:strCache>
            </c:strRef>
          </c:tx>
          <c:spPr>
            <a:solidFill>
              <a:srgbClr val="FFC000">
                <a:alpha val="50000"/>
              </a:srgbClr>
            </a:solidFill>
            <a:ln>
              <a:noFill/>
            </a:ln>
            <a:effectLst/>
          </c:spPr>
          <c:cat>
            <c:numRef>
              <c:f>'Diabetes tracking chart'!$A$4:$A$34</c:f>
              <c:numCache>
                <c:formatCode>ddd\-dd/mm</c:formatCode>
                <c:ptCount val="31"/>
                <c:pt idx="0">
                  <c:v>43176</c:v>
                </c:pt>
                <c:pt idx="1">
                  <c:v>43177</c:v>
                </c:pt>
                <c:pt idx="2">
                  <c:v>43178</c:v>
                </c:pt>
                <c:pt idx="3">
                  <c:v>43179</c:v>
                </c:pt>
                <c:pt idx="4">
                  <c:v>43180</c:v>
                </c:pt>
                <c:pt idx="5">
                  <c:v>43181</c:v>
                </c:pt>
                <c:pt idx="6">
                  <c:v>43182</c:v>
                </c:pt>
                <c:pt idx="7">
                  <c:v>43183</c:v>
                </c:pt>
                <c:pt idx="8">
                  <c:v>43184</c:v>
                </c:pt>
                <c:pt idx="9">
                  <c:v>43185</c:v>
                </c:pt>
                <c:pt idx="10">
                  <c:v>43186</c:v>
                </c:pt>
                <c:pt idx="11">
                  <c:v>43187</c:v>
                </c:pt>
                <c:pt idx="12">
                  <c:v>43188</c:v>
                </c:pt>
                <c:pt idx="13">
                  <c:v>43189</c:v>
                </c:pt>
                <c:pt idx="14">
                  <c:v>43190</c:v>
                </c:pt>
                <c:pt idx="15">
                  <c:v>43191</c:v>
                </c:pt>
                <c:pt idx="16">
                  <c:v>43192</c:v>
                </c:pt>
                <c:pt idx="17">
                  <c:v>43193</c:v>
                </c:pt>
                <c:pt idx="18">
                  <c:v>43194</c:v>
                </c:pt>
                <c:pt idx="19">
                  <c:v>43195</c:v>
                </c:pt>
                <c:pt idx="20">
                  <c:v>43196</c:v>
                </c:pt>
                <c:pt idx="21">
                  <c:v>43197</c:v>
                </c:pt>
                <c:pt idx="22">
                  <c:v>43198</c:v>
                </c:pt>
                <c:pt idx="23">
                  <c:v>43199</c:v>
                </c:pt>
                <c:pt idx="24">
                  <c:v>43200</c:v>
                </c:pt>
                <c:pt idx="25">
                  <c:v>43201</c:v>
                </c:pt>
                <c:pt idx="26">
                  <c:v>43202</c:v>
                </c:pt>
                <c:pt idx="27">
                  <c:v>43203</c:v>
                </c:pt>
                <c:pt idx="28">
                  <c:v>43204</c:v>
                </c:pt>
                <c:pt idx="29">
                  <c:v>43205</c:v>
                </c:pt>
                <c:pt idx="30">
                  <c:v>43206</c:v>
                </c:pt>
              </c:numCache>
            </c:numRef>
          </c:cat>
          <c:val>
            <c:numRef>
              <c:f>'Diabetes tracking chart'!$C$4:$C$34</c:f>
              <c:numCache>
                <c:formatCode>General</c:formatCode>
                <c:ptCount val="31"/>
                <c:pt idx="0">
                  <c:v>0</c:v>
                </c:pt>
                <c:pt idx="1">
                  <c:v>5</c:v>
                </c:pt>
                <c:pt idx="2">
                  <c:v>6</c:v>
                </c:pt>
                <c:pt idx="3">
                  <c:v>7.1</c:v>
                </c:pt>
                <c:pt idx="4">
                  <c:v>7</c:v>
                </c:pt>
                <c:pt idx="5">
                  <c:v>8</c:v>
                </c:pt>
                <c:pt idx="6">
                  <c:v>7</c:v>
                </c:pt>
                <c:pt idx="7">
                  <c:v>4</c:v>
                </c:pt>
                <c:pt idx="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88-4ADC-82CA-1D0A09DA1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9287280"/>
        <c:axId val="439287936"/>
      </c:areaChart>
      <c:dateAx>
        <c:axId val="439287280"/>
        <c:scaling>
          <c:orientation val="minMax"/>
        </c:scaling>
        <c:delete val="0"/>
        <c:axPos val="b"/>
        <c:numFmt formatCode="ddd\-dd/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39287936"/>
        <c:crosses val="autoZero"/>
        <c:auto val="1"/>
        <c:lblOffset val="100"/>
        <c:baseTimeUnit val="days"/>
      </c:dateAx>
      <c:valAx>
        <c:axId val="43928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392872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4761</xdr:rowOff>
    </xdr:from>
    <xdr:to>
      <xdr:col>9</xdr:col>
      <xdr:colOff>476249</xdr:colOff>
      <xdr:row>52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1B2A945-3F28-4405-8AC0-501B42CA0E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161925</xdr:colOff>
      <xdr:row>47</xdr:row>
      <xdr:rowOff>104775</xdr:rowOff>
    </xdr:from>
    <xdr:to>
      <xdr:col>15</xdr:col>
      <xdr:colOff>342</xdr:colOff>
      <xdr:row>66</xdr:row>
      <xdr:rowOff>28994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9F26CFC-0960-4182-9378-3D09F68C6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48750" y="6962775"/>
          <a:ext cx="2448267" cy="300079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aurent/websites/excelmadeeasy2017/_pages%20to%20do/open_topic_list_lwin%20201803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L"/>
      <sheetName val="prio2OPL"/>
      <sheetName val="bourse"/>
      <sheetName val="résumé"/>
      <sheetName val="trips"/>
      <sheetName val="map"/>
      <sheetName val="workload"/>
      <sheetName val="facts, volumes, prices"/>
      <sheetName val="status customer needs"/>
      <sheetName val="cockpit"/>
      <sheetName val="crm "/>
      <sheetName val="forecasts"/>
      <sheetName val="hitachi"/>
      <sheetName val="TRW"/>
      <sheetName val="Bosch"/>
      <sheetName val="Preh"/>
      <sheetName val="Hartmann exact"/>
      <sheetName val="Littelfuse"/>
      <sheetName val="denso"/>
      <sheetName val="denso ww"/>
      <sheetName val="stanley"/>
      <sheetName val="TGK"/>
      <sheetName val="renault"/>
      <sheetName val="renault nissan"/>
      <sheetName val="Nissan"/>
      <sheetName val="PSA"/>
      <sheetName val="Faurecia"/>
      <sheetName val="toyota"/>
      <sheetName val="daihatsu"/>
      <sheetName val="honda"/>
      <sheetName val="Mazda"/>
      <sheetName val="all projects"/>
      <sheetName val="capteurs"/>
      <sheetName val="potentials"/>
      <sheetName val="battery"/>
      <sheetName val="seats"/>
      <sheetName val="AQS"/>
      <sheetName val="hud"/>
      <sheetName val="sdp"/>
      <sheetName val="headlamps fog"/>
      <sheetName val="Instrument cluster"/>
      <sheetName val="EMS assembly"/>
      <sheetName val="personnes"/>
      <sheetName val="KAM WOGE"/>
      <sheetName val="accronyms"/>
      <sheetName val="market"/>
      <sheetName val="stat j.car"/>
      <sheetName val="FAQ divers"/>
      <sheetName val="Compl - by overdue"/>
      <sheetName val="By Resp - Status"/>
      <sheetName val="By Category - Status"/>
      <sheetName val="tac"/>
      <sheetName val="tacarchive"/>
      <sheetName val="watashi"/>
      <sheetName val="heures"/>
      <sheetName val="Sheet2"/>
      <sheetName val="otl"/>
      <sheetName val="Sheet1"/>
      <sheetName val="vba"/>
      <sheetName val="divers"/>
      <sheetName val="graphing T50"/>
      <sheetName val="Sheet6"/>
      <sheetName val="undosheet"/>
      <sheetName val="CURRENCY CLAUSE "/>
      <sheetName val="word"/>
      <sheetName val="soldering"/>
      <sheetName val="speed of sound"/>
      <sheetName val="exponentielle decroissan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3">
          <cell r="B3" t="str">
            <v>GL. Levels AM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>
        <row r="1">
          <cell r="C1">
            <v>1</v>
          </cell>
          <cell r="E1">
            <v>8</v>
          </cell>
        </row>
        <row r="2">
          <cell r="C2">
            <v>0.9</v>
          </cell>
        </row>
        <row r="3">
          <cell r="C3">
            <v>0.1</v>
          </cell>
          <cell r="E3">
            <v>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excelmadeeasy.com/template_weight_loss.php" TargetMode="External"/><Relationship Id="rId1" Type="http://schemas.openxmlformats.org/officeDocument/2006/relationships/hyperlink" Target="https://excelmadeeas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8"/>
  <dimension ref="A1:R47"/>
  <sheetViews>
    <sheetView tabSelected="1" workbookViewId="0">
      <selection activeCell="M30" sqref="M30"/>
    </sheetView>
  </sheetViews>
  <sheetFormatPr defaultRowHeight="12.75" x14ac:dyDescent="0.2"/>
  <cols>
    <col min="1" max="1" width="10" customWidth="1"/>
    <col min="2" max="2" width="12" customWidth="1"/>
    <col min="3" max="3" width="11" customWidth="1"/>
    <col min="4" max="4" width="9" customWidth="1"/>
    <col min="5" max="5" width="7" customWidth="1"/>
    <col min="6" max="6" width="8.5703125" customWidth="1"/>
    <col min="7" max="7" width="10.5703125" customWidth="1"/>
    <col min="8" max="8" width="9.7109375" customWidth="1"/>
    <col min="9" max="9" width="9.140625" style="3"/>
    <col min="10" max="10" width="9.140625" style="3" customWidth="1"/>
    <col min="11" max="11" width="28.28515625" customWidth="1"/>
    <col min="13" max="13" width="11.28515625" customWidth="1"/>
    <col min="14" max="14" width="12" customWidth="1"/>
    <col min="15" max="18" width="15.85546875" customWidth="1"/>
    <col min="20" max="23" width="3.7109375" customWidth="1"/>
    <col min="24" max="27" width="3.42578125" customWidth="1"/>
    <col min="28" max="34" width="3.140625" customWidth="1"/>
  </cols>
  <sheetData>
    <row r="1" spans="1:18" x14ac:dyDescent="0.2">
      <c r="A1" s="1" t="s">
        <v>0</v>
      </c>
      <c r="B1" s="2">
        <v>43176</v>
      </c>
      <c r="C1" s="1" t="s">
        <v>1</v>
      </c>
      <c r="D1" s="1"/>
      <c r="K1" s="4" t="s">
        <v>2</v>
      </c>
      <c r="M1" s="5"/>
    </row>
    <row r="2" spans="1:18" ht="13.5" thickBot="1" x14ac:dyDescent="0.25">
      <c r="A2" s="1"/>
      <c r="B2" s="6"/>
      <c r="C2" s="6"/>
      <c r="D2" s="6"/>
      <c r="F2" s="5"/>
    </row>
    <row r="3" spans="1:18" s="13" customFormat="1" ht="28.5" customHeight="1" x14ac:dyDescent="0.2">
      <c r="A3" s="7"/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0" t="s">
        <v>10</v>
      </c>
      <c r="J3" s="11" t="s">
        <v>11</v>
      </c>
      <c r="K3" s="12" t="s">
        <v>12</v>
      </c>
      <c r="M3" s="14" t="s">
        <v>13</v>
      </c>
      <c r="N3" s="15" t="s">
        <v>55</v>
      </c>
    </row>
    <row r="4" spans="1:18" x14ac:dyDescent="0.2">
      <c r="A4" s="16">
        <f>B1</f>
        <v>43176</v>
      </c>
      <c r="B4" s="17">
        <v>4</v>
      </c>
      <c r="C4" s="18" t="s">
        <v>14</v>
      </c>
      <c r="D4" s="19" t="s">
        <v>15</v>
      </c>
      <c r="E4" s="19" t="s">
        <v>16</v>
      </c>
      <c r="F4" s="19" t="s">
        <v>15</v>
      </c>
      <c r="G4" s="19" t="s">
        <v>15</v>
      </c>
      <c r="H4" s="20">
        <v>20</v>
      </c>
      <c r="I4" s="21">
        <f>($Q$4/7*6+H4)</f>
        <v>148.57142857142856</v>
      </c>
      <c r="J4" s="20">
        <v>70</v>
      </c>
      <c r="K4" s="22" t="s">
        <v>17</v>
      </c>
      <c r="M4" s="23" t="s">
        <v>18</v>
      </c>
      <c r="N4" s="1"/>
      <c r="O4" s="1"/>
      <c r="P4" s="1"/>
      <c r="Q4" s="24">
        <v>150</v>
      </c>
      <c r="R4" s="45" t="s">
        <v>19</v>
      </c>
    </row>
    <row r="5" spans="1:18" x14ac:dyDescent="0.2">
      <c r="A5" s="16">
        <f>A4+1</f>
        <v>43177</v>
      </c>
      <c r="B5" s="17">
        <v>4</v>
      </c>
      <c r="C5" s="18">
        <v>5</v>
      </c>
      <c r="D5" s="19" t="s">
        <v>20</v>
      </c>
      <c r="E5" s="19" t="s">
        <v>21</v>
      </c>
      <c r="F5" s="19" t="s">
        <v>15</v>
      </c>
      <c r="G5" s="19" t="s">
        <v>20</v>
      </c>
      <c r="H5" s="20">
        <v>40</v>
      </c>
      <c r="I5" s="21">
        <f>($Q$4/7*5+H5+H4)</f>
        <v>167.14285714285714</v>
      </c>
      <c r="J5" s="20">
        <v>70.5</v>
      </c>
      <c r="K5" s="22" t="s">
        <v>22</v>
      </c>
    </row>
    <row r="6" spans="1:18" x14ac:dyDescent="0.2">
      <c r="A6" s="16">
        <f t="shared" ref="A6:A34" si="0">A5+1</f>
        <v>43178</v>
      </c>
      <c r="B6" s="17">
        <v>4.5</v>
      </c>
      <c r="C6" s="18">
        <v>6</v>
      </c>
      <c r="D6" s="19" t="s">
        <v>15</v>
      </c>
      <c r="E6" s="19" t="s">
        <v>23</v>
      </c>
      <c r="F6" s="19" t="s">
        <v>15</v>
      </c>
      <c r="G6" s="19" t="s">
        <v>20</v>
      </c>
      <c r="H6" s="20">
        <v>25</v>
      </c>
      <c r="I6" s="21">
        <f>($Q$4/7*4+H6+H5+H4)</f>
        <v>170.71428571428572</v>
      </c>
      <c r="J6" s="20">
        <v>71</v>
      </c>
      <c r="K6" s="22" t="s">
        <v>24</v>
      </c>
      <c r="M6" s="1" t="s">
        <v>25</v>
      </c>
    </row>
    <row r="7" spans="1:18" x14ac:dyDescent="0.2">
      <c r="A7" s="16">
        <f t="shared" si="0"/>
        <v>43179</v>
      </c>
      <c r="B7" s="17">
        <v>5</v>
      </c>
      <c r="C7" s="18">
        <v>7.1</v>
      </c>
      <c r="D7" s="19" t="s">
        <v>15</v>
      </c>
      <c r="E7" s="19" t="s">
        <v>16</v>
      </c>
      <c r="F7" s="19" t="s">
        <v>15</v>
      </c>
      <c r="G7" s="19" t="s">
        <v>20</v>
      </c>
      <c r="H7" s="20">
        <v>0</v>
      </c>
      <c r="I7" s="21">
        <f>($Q$4/7*3+H7+H6+H5+H4)</f>
        <v>149.28571428571428</v>
      </c>
      <c r="J7" s="20">
        <v>71.5</v>
      </c>
      <c r="K7" s="22" t="s">
        <v>26</v>
      </c>
      <c r="M7" s="1" t="s">
        <v>27</v>
      </c>
      <c r="P7" s="25" t="s">
        <v>28</v>
      </c>
      <c r="Q7" s="25" t="s">
        <v>29</v>
      </c>
    </row>
    <row r="8" spans="1:18" x14ac:dyDescent="0.2">
      <c r="A8" s="16">
        <f t="shared" si="0"/>
        <v>43180</v>
      </c>
      <c r="B8" s="17">
        <v>5.8</v>
      </c>
      <c r="C8" s="18">
        <v>7</v>
      </c>
      <c r="D8" s="19" t="s">
        <v>20</v>
      </c>
      <c r="E8" s="19" t="s">
        <v>16</v>
      </c>
      <c r="F8" s="19" t="s">
        <v>15</v>
      </c>
      <c r="G8" s="19" t="s">
        <v>15</v>
      </c>
      <c r="H8" s="20">
        <v>30</v>
      </c>
      <c r="I8" s="21">
        <f>($Q$4/7*2+H5+H7+H8+H6+H4)</f>
        <v>157.85714285714286</v>
      </c>
      <c r="J8" s="20">
        <v>72</v>
      </c>
      <c r="K8" s="22" t="s">
        <v>30</v>
      </c>
      <c r="M8" s="5" t="s">
        <v>58</v>
      </c>
      <c r="P8" s="26">
        <v>0.1</v>
      </c>
      <c r="Q8" s="27">
        <f>P8*18</f>
        <v>1.8</v>
      </c>
    </row>
    <row r="9" spans="1:18" x14ac:dyDescent="0.2">
      <c r="A9" s="16">
        <f t="shared" si="0"/>
        <v>43181</v>
      </c>
      <c r="B9" s="17">
        <v>5.2</v>
      </c>
      <c r="C9" s="18">
        <v>8</v>
      </c>
      <c r="D9" s="19" t="s">
        <v>15</v>
      </c>
      <c r="E9" s="19" t="s">
        <v>16</v>
      </c>
      <c r="F9" s="19" t="s">
        <v>15</v>
      </c>
      <c r="G9" s="19" t="s">
        <v>15</v>
      </c>
      <c r="H9" s="20">
        <v>0</v>
      </c>
      <c r="I9" s="21">
        <f>($Q$4/7*1+H5+H7+H9+H8+H6+H4)</f>
        <v>136.42857142857144</v>
      </c>
      <c r="J9" s="20">
        <v>72.3</v>
      </c>
      <c r="K9" s="22"/>
      <c r="M9" s="46" t="s">
        <v>59</v>
      </c>
      <c r="P9" s="28">
        <v>3</v>
      </c>
      <c r="Q9" s="27">
        <f>P9*18</f>
        <v>54</v>
      </c>
    </row>
    <row r="10" spans="1:18" x14ac:dyDescent="0.2">
      <c r="A10" s="16">
        <f t="shared" si="0"/>
        <v>43182</v>
      </c>
      <c r="B10" s="17">
        <v>3.7</v>
      </c>
      <c r="C10" s="18">
        <v>7</v>
      </c>
      <c r="D10" s="19" t="s">
        <v>20</v>
      </c>
      <c r="E10" s="19" t="s">
        <v>16</v>
      </c>
      <c r="F10" s="19" t="s">
        <v>20</v>
      </c>
      <c r="G10" s="19" t="s">
        <v>15</v>
      </c>
      <c r="H10" s="20">
        <v>40</v>
      </c>
      <c r="I10" s="29">
        <f t="shared" ref="I10:I34" si="1">SUM(H4:H10)</f>
        <v>155</v>
      </c>
      <c r="J10" s="20">
        <f t="shared" ref="J10:J34" si="2">IF(B10&lt;&gt;"",J9,"")</f>
        <v>72.3</v>
      </c>
      <c r="K10" s="22"/>
      <c r="M10" s="5" t="s">
        <v>60</v>
      </c>
      <c r="P10" s="30">
        <v>5</v>
      </c>
      <c r="Q10" s="27">
        <f>P10*18</f>
        <v>90</v>
      </c>
    </row>
    <row r="11" spans="1:18" x14ac:dyDescent="0.2">
      <c r="A11" s="16">
        <f t="shared" si="0"/>
        <v>43183</v>
      </c>
      <c r="B11" s="17">
        <v>1</v>
      </c>
      <c r="C11" s="18">
        <v>4</v>
      </c>
      <c r="D11" s="19" t="s">
        <v>15</v>
      </c>
      <c r="E11" s="19" t="s">
        <v>16</v>
      </c>
      <c r="F11" s="19" t="s">
        <v>15</v>
      </c>
      <c r="G11" s="19" t="s">
        <v>15</v>
      </c>
      <c r="H11" s="20">
        <v>40</v>
      </c>
      <c r="I11" s="29">
        <f t="shared" si="1"/>
        <v>175</v>
      </c>
      <c r="J11" s="20">
        <f t="shared" si="2"/>
        <v>72.3</v>
      </c>
      <c r="K11" s="44" t="s">
        <v>56</v>
      </c>
      <c r="M11" s="46" t="s">
        <v>61</v>
      </c>
      <c r="P11" s="28">
        <v>6</v>
      </c>
      <c r="Q11" s="27">
        <f>P11*18</f>
        <v>108</v>
      </c>
    </row>
    <row r="12" spans="1:18" x14ac:dyDescent="0.2">
      <c r="A12" s="16">
        <f t="shared" si="0"/>
        <v>43184</v>
      </c>
      <c r="B12" s="43" t="s">
        <v>14</v>
      </c>
      <c r="C12" s="18">
        <v>5</v>
      </c>
      <c r="D12" s="19" t="s">
        <v>20</v>
      </c>
      <c r="E12" s="19" t="s">
        <v>16</v>
      </c>
      <c r="F12" s="19" t="s">
        <v>15</v>
      </c>
      <c r="G12" s="19" t="s">
        <v>15</v>
      </c>
      <c r="H12" s="20">
        <v>40</v>
      </c>
      <c r="I12" s="29">
        <f t="shared" si="1"/>
        <v>175</v>
      </c>
      <c r="J12" s="20">
        <f t="shared" si="2"/>
        <v>72.3</v>
      </c>
      <c r="K12" s="22"/>
      <c r="M12" s="5" t="s">
        <v>62</v>
      </c>
      <c r="P12" s="26">
        <v>7</v>
      </c>
      <c r="Q12" s="27">
        <f>P12*18</f>
        <v>126</v>
      </c>
    </row>
    <row r="13" spans="1:18" x14ac:dyDescent="0.2">
      <c r="A13" s="16">
        <f t="shared" si="0"/>
        <v>43185</v>
      </c>
      <c r="B13" s="43"/>
      <c r="C13" s="18"/>
      <c r="D13" s="19"/>
      <c r="E13" s="19"/>
      <c r="F13" s="19"/>
      <c r="G13" s="19"/>
      <c r="H13" s="20"/>
      <c r="I13" s="29">
        <f t="shared" si="1"/>
        <v>150</v>
      </c>
      <c r="J13" s="20" t="str">
        <f t="shared" si="2"/>
        <v/>
      </c>
      <c r="K13" s="22"/>
      <c r="M13" s="1" t="s">
        <v>31</v>
      </c>
    </row>
    <row r="14" spans="1:18" x14ac:dyDescent="0.2">
      <c r="A14" s="16">
        <f t="shared" si="0"/>
        <v>43186</v>
      </c>
      <c r="B14" s="17"/>
      <c r="C14" s="18"/>
      <c r="D14" s="19"/>
      <c r="E14" s="19"/>
      <c r="F14" s="19"/>
      <c r="G14" s="19"/>
      <c r="H14" s="20"/>
      <c r="I14" s="29">
        <f t="shared" si="1"/>
        <v>150</v>
      </c>
      <c r="J14" s="20" t="str">
        <f t="shared" si="2"/>
        <v/>
      </c>
      <c r="K14" s="22"/>
      <c r="M14" s="1" t="s">
        <v>27</v>
      </c>
      <c r="P14" s="25" t="s">
        <v>28</v>
      </c>
      <c r="Q14" s="25" t="s">
        <v>29</v>
      </c>
    </row>
    <row r="15" spans="1:18" x14ac:dyDescent="0.2">
      <c r="A15" s="16">
        <f t="shared" si="0"/>
        <v>43187</v>
      </c>
      <c r="B15" s="17"/>
      <c r="C15" s="18"/>
      <c r="D15" s="19"/>
      <c r="E15" s="19"/>
      <c r="F15" s="19"/>
      <c r="G15" s="19"/>
      <c r="H15" s="20"/>
      <c r="I15" s="29">
        <f t="shared" si="1"/>
        <v>120</v>
      </c>
      <c r="J15" s="20" t="str">
        <f t="shared" si="2"/>
        <v/>
      </c>
      <c r="K15" s="22"/>
      <c r="M15" s="5" t="s">
        <v>58</v>
      </c>
      <c r="P15" s="26">
        <v>0.1</v>
      </c>
      <c r="Q15" s="27">
        <f>P15*18</f>
        <v>1.8</v>
      </c>
    </row>
    <row r="16" spans="1:18" x14ac:dyDescent="0.2">
      <c r="A16" s="16">
        <f t="shared" si="0"/>
        <v>43188</v>
      </c>
      <c r="B16" s="17"/>
      <c r="C16" s="18"/>
      <c r="D16" s="19"/>
      <c r="E16" s="19"/>
      <c r="F16" s="19"/>
      <c r="G16" s="19"/>
      <c r="H16" s="20"/>
      <c r="I16" s="29">
        <f t="shared" si="1"/>
        <v>120</v>
      </c>
      <c r="J16" s="20" t="str">
        <f t="shared" si="2"/>
        <v/>
      </c>
      <c r="K16" s="22"/>
      <c r="M16" s="46" t="s">
        <v>59</v>
      </c>
      <c r="P16" s="28">
        <v>3</v>
      </c>
      <c r="Q16" s="27">
        <f>P16*18</f>
        <v>54</v>
      </c>
    </row>
    <row r="17" spans="1:17" x14ac:dyDescent="0.2">
      <c r="A17" s="16">
        <f t="shared" si="0"/>
        <v>43189</v>
      </c>
      <c r="B17" s="17"/>
      <c r="C17" s="18"/>
      <c r="D17" s="19"/>
      <c r="E17" s="19"/>
      <c r="F17" s="19"/>
      <c r="G17" s="19"/>
      <c r="H17" s="20"/>
      <c r="I17" s="29">
        <f t="shared" si="1"/>
        <v>80</v>
      </c>
      <c r="J17" s="20" t="str">
        <f t="shared" si="2"/>
        <v/>
      </c>
      <c r="K17" s="22"/>
      <c r="M17" s="5" t="s">
        <v>60</v>
      </c>
      <c r="P17" s="30">
        <v>4</v>
      </c>
      <c r="Q17" s="27">
        <f>P17*18</f>
        <v>72</v>
      </c>
    </row>
    <row r="18" spans="1:17" x14ac:dyDescent="0.2">
      <c r="A18" s="16">
        <f t="shared" si="0"/>
        <v>43190</v>
      </c>
      <c r="B18" s="17"/>
      <c r="C18" s="18"/>
      <c r="D18" s="19"/>
      <c r="E18" s="19"/>
      <c r="F18" s="19"/>
      <c r="G18" s="19"/>
      <c r="H18" s="20"/>
      <c r="I18" s="29">
        <f t="shared" si="1"/>
        <v>40</v>
      </c>
      <c r="J18" s="20" t="str">
        <f t="shared" si="2"/>
        <v/>
      </c>
      <c r="K18" s="22"/>
      <c r="M18" s="46" t="s">
        <v>61</v>
      </c>
      <c r="P18" s="28">
        <v>6</v>
      </c>
      <c r="Q18" s="27">
        <f>P18*18</f>
        <v>108</v>
      </c>
    </row>
    <row r="19" spans="1:17" x14ac:dyDescent="0.2">
      <c r="A19" s="16">
        <f t="shared" si="0"/>
        <v>43191</v>
      </c>
      <c r="B19" s="17"/>
      <c r="C19" s="18"/>
      <c r="D19" s="19"/>
      <c r="E19" s="19"/>
      <c r="F19" s="19"/>
      <c r="G19" s="19"/>
      <c r="H19" s="20"/>
      <c r="I19" s="29">
        <f t="shared" si="1"/>
        <v>0</v>
      </c>
      <c r="J19" s="20" t="str">
        <f t="shared" si="2"/>
        <v/>
      </c>
      <c r="K19" s="22"/>
      <c r="M19" s="5" t="s">
        <v>62</v>
      </c>
      <c r="P19" s="26">
        <v>8</v>
      </c>
      <c r="Q19" s="27">
        <f>P19*18</f>
        <v>144</v>
      </c>
    </row>
    <row r="20" spans="1:17" x14ac:dyDescent="0.2">
      <c r="A20" s="16">
        <f t="shared" si="0"/>
        <v>43192</v>
      </c>
      <c r="B20" s="17"/>
      <c r="C20" s="18"/>
      <c r="D20" s="19"/>
      <c r="E20" s="19"/>
      <c r="F20" s="19"/>
      <c r="G20" s="19"/>
      <c r="H20" s="20"/>
      <c r="I20" s="29">
        <f t="shared" si="1"/>
        <v>0</v>
      </c>
      <c r="J20" s="20" t="str">
        <f t="shared" si="2"/>
        <v/>
      </c>
      <c r="K20" s="22"/>
    </row>
    <row r="21" spans="1:17" x14ac:dyDescent="0.2">
      <c r="A21" s="16">
        <f t="shared" si="0"/>
        <v>43193</v>
      </c>
      <c r="B21" s="17"/>
      <c r="C21" s="18"/>
      <c r="D21" s="19"/>
      <c r="E21" s="19"/>
      <c r="F21" s="19"/>
      <c r="G21" s="19"/>
      <c r="H21" s="20"/>
      <c r="I21" s="29">
        <f t="shared" si="1"/>
        <v>0</v>
      </c>
      <c r="J21" s="20" t="str">
        <f t="shared" si="2"/>
        <v/>
      </c>
      <c r="K21" s="22"/>
      <c r="M21" s="1" t="s">
        <v>32</v>
      </c>
    </row>
    <row r="22" spans="1:17" x14ac:dyDescent="0.2">
      <c r="A22" s="16">
        <f t="shared" si="0"/>
        <v>43194</v>
      </c>
      <c r="B22" s="17"/>
      <c r="C22" s="18"/>
      <c r="D22" s="19"/>
      <c r="E22" s="19"/>
      <c r="F22" s="19"/>
      <c r="G22" s="19"/>
      <c r="H22" s="20"/>
      <c r="I22" s="29">
        <f t="shared" si="1"/>
        <v>0</v>
      </c>
      <c r="J22" s="20" t="str">
        <f t="shared" si="2"/>
        <v/>
      </c>
      <c r="K22" s="22"/>
      <c r="M22" s="41" t="s">
        <v>57</v>
      </c>
      <c r="N22" s="41"/>
      <c r="O22" s="41" t="s">
        <v>33</v>
      </c>
      <c r="P22" s="41" t="s">
        <v>34</v>
      </c>
      <c r="Q22" s="42" t="s">
        <v>54</v>
      </c>
    </row>
    <row r="23" spans="1:17" x14ac:dyDescent="0.2">
      <c r="A23" s="16">
        <f t="shared" si="0"/>
        <v>43195</v>
      </c>
      <c r="B23" s="17"/>
      <c r="C23" s="18"/>
      <c r="D23" s="19"/>
      <c r="E23" s="19"/>
      <c r="F23" s="19"/>
      <c r="G23" s="19"/>
      <c r="H23" s="20"/>
      <c r="I23" s="29">
        <f t="shared" si="1"/>
        <v>0</v>
      </c>
      <c r="J23" s="20" t="str">
        <f t="shared" si="2"/>
        <v/>
      </c>
      <c r="K23" s="22"/>
      <c r="M23" s="19" t="s">
        <v>35</v>
      </c>
      <c r="N23" s="39"/>
      <c r="O23" s="19" t="s">
        <v>28</v>
      </c>
      <c r="P23" s="19" t="s">
        <v>36</v>
      </c>
      <c r="Q23" s="19" t="s">
        <v>37</v>
      </c>
    </row>
    <row r="24" spans="1:17" x14ac:dyDescent="0.2">
      <c r="A24" s="16">
        <f t="shared" si="0"/>
        <v>43196</v>
      </c>
      <c r="B24" s="17"/>
      <c r="C24" s="18"/>
      <c r="D24" s="19"/>
      <c r="E24" s="19"/>
      <c r="F24" s="19"/>
      <c r="G24" s="19"/>
      <c r="H24" s="20"/>
      <c r="I24" s="29">
        <f t="shared" si="1"/>
        <v>0</v>
      </c>
      <c r="J24" s="20" t="str">
        <f t="shared" si="2"/>
        <v/>
      </c>
      <c r="K24" s="22"/>
      <c r="M24" s="19" t="s">
        <v>38</v>
      </c>
      <c r="N24" s="39"/>
      <c r="O24" s="39"/>
      <c r="P24" s="19" t="s">
        <v>39</v>
      </c>
      <c r="Q24" s="19" t="s">
        <v>40</v>
      </c>
    </row>
    <row r="25" spans="1:17" x14ac:dyDescent="0.2">
      <c r="A25" s="16">
        <f t="shared" si="0"/>
        <v>43197</v>
      </c>
      <c r="B25" s="17"/>
      <c r="C25" s="18"/>
      <c r="D25" s="19"/>
      <c r="E25" s="19"/>
      <c r="F25" s="19"/>
      <c r="G25" s="19"/>
      <c r="H25" s="20"/>
      <c r="I25" s="29">
        <f t="shared" si="1"/>
        <v>0</v>
      </c>
      <c r="J25" s="20" t="str">
        <f t="shared" si="2"/>
        <v/>
      </c>
      <c r="K25" s="22"/>
      <c r="M25" s="19" t="s">
        <v>41</v>
      </c>
      <c r="N25" s="39"/>
      <c r="O25" s="19" t="s">
        <v>42</v>
      </c>
      <c r="P25" s="19" t="s">
        <v>39</v>
      </c>
      <c r="Q25" s="40" t="s">
        <v>43</v>
      </c>
    </row>
    <row r="26" spans="1:17" x14ac:dyDescent="0.2">
      <c r="A26" s="16">
        <f t="shared" si="0"/>
        <v>43198</v>
      </c>
      <c r="B26" s="17"/>
      <c r="C26" s="18"/>
      <c r="D26" s="19"/>
      <c r="E26" s="19"/>
      <c r="F26" s="19"/>
      <c r="G26" s="19"/>
      <c r="H26" s="20"/>
      <c r="I26" s="29">
        <f t="shared" si="1"/>
        <v>0</v>
      </c>
      <c r="J26" s="20" t="str">
        <f t="shared" si="2"/>
        <v/>
      </c>
      <c r="K26" s="22"/>
      <c r="M26" s="19" t="s">
        <v>44</v>
      </c>
      <c r="N26" s="39"/>
      <c r="O26" s="19" t="s">
        <v>39</v>
      </c>
      <c r="P26" s="19" t="s">
        <v>39</v>
      </c>
      <c r="Q26" s="40" t="s">
        <v>43</v>
      </c>
    </row>
    <row r="27" spans="1:17" x14ac:dyDescent="0.2">
      <c r="A27" s="16">
        <f t="shared" si="0"/>
        <v>43199</v>
      </c>
      <c r="B27" s="17"/>
      <c r="C27" s="18"/>
      <c r="D27" s="19"/>
      <c r="E27" s="19"/>
      <c r="F27" s="19"/>
      <c r="G27" s="19"/>
      <c r="H27" s="20"/>
      <c r="I27" s="29">
        <f t="shared" si="1"/>
        <v>0</v>
      </c>
      <c r="J27" s="20" t="str">
        <f t="shared" si="2"/>
        <v/>
      </c>
      <c r="K27" s="22"/>
    </row>
    <row r="28" spans="1:17" x14ac:dyDescent="0.2">
      <c r="A28" s="16">
        <f t="shared" si="0"/>
        <v>43200</v>
      </c>
      <c r="B28" s="17"/>
      <c r="C28" s="18"/>
      <c r="D28" s="19"/>
      <c r="E28" s="19"/>
      <c r="F28" s="19"/>
      <c r="G28" s="19"/>
      <c r="H28" s="20"/>
      <c r="I28" s="29">
        <f t="shared" si="1"/>
        <v>0</v>
      </c>
      <c r="J28" s="20" t="str">
        <f t="shared" si="2"/>
        <v/>
      </c>
      <c r="K28" s="22"/>
      <c r="M28" s="1" t="s">
        <v>63</v>
      </c>
    </row>
    <row r="29" spans="1:17" x14ac:dyDescent="0.2">
      <c r="A29" s="16">
        <f t="shared" si="0"/>
        <v>43201</v>
      </c>
      <c r="B29" s="17"/>
      <c r="C29" s="18"/>
      <c r="D29" s="19"/>
      <c r="E29" s="19"/>
      <c r="F29" s="19"/>
      <c r="G29" s="19"/>
      <c r="H29" s="20"/>
      <c r="I29" s="29">
        <f t="shared" si="1"/>
        <v>0</v>
      </c>
      <c r="J29" s="20" t="str">
        <f t="shared" si="2"/>
        <v/>
      </c>
      <c r="K29" s="22"/>
      <c r="M29" s="41" t="s">
        <v>69</v>
      </c>
      <c r="N29" s="41"/>
      <c r="O29" s="41" t="s">
        <v>33</v>
      </c>
      <c r="P29" s="41" t="s">
        <v>34</v>
      </c>
      <c r="Q29" s="42" t="s">
        <v>54</v>
      </c>
    </row>
    <row r="30" spans="1:17" x14ac:dyDescent="0.2">
      <c r="A30" s="16">
        <f t="shared" si="0"/>
        <v>43202</v>
      </c>
      <c r="B30" s="17"/>
      <c r="C30" s="18"/>
      <c r="D30" s="19"/>
      <c r="E30" s="19"/>
      <c r="F30" s="19"/>
      <c r="G30" s="19"/>
      <c r="H30" s="20"/>
      <c r="I30" s="29">
        <f t="shared" si="1"/>
        <v>0</v>
      </c>
      <c r="J30" s="20" t="str">
        <f t="shared" si="2"/>
        <v/>
      </c>
      <c r="K30" s="22"/>
      <c r="M30" s="19" t="s">
        <v>35</v>
      </c>
      <c r="N30" s="39"/>
      <c r="O30" s="19" t="s">
        <v>29</v>
      </c>
      <c r="P30" s="19" t="s">
        <v>64</v>
      </c>
      <c r="Q30" s="19" t="s">
        <v>65</v>
      </c>
    </row>
    <row r="31" spans="1:17" x14ac:dyDescent="0.2">
      <c r="A31" s="16">
        <f t="shared" si="0"/>
        <v>43203</v>
      </c>
      <c r="B31" s="17"/>
      <c r="C31" s="18"/>
      <c r="D31" s="19"/>
      <c r="E31" s="19"/>
      <c r="F31" s="19"/>
      <c r="G31" s="19"/>
      <c r="H31" s="20"/>
      <c r="I31" s="29">
        <f t="shared" si="1"/>
        <v>0</v>
      </c>
      <c r="J31" s="20" t="str">
        <f t="shared" si="2"/>
        <v/>
      </c>
      <c r="K31" s="22"/>
      <c r="M31" s="19" t="s">
        <v>38</v>
      </c>
      <c r="N31" s="39"/>
      <c r="O31" s="39"/>
      <c r="P31" s="19" t="s">
        <v>66</v>
      </c>
      <c r="Q31" s="19" t="s">
        <v>40</v>
      </c>
    </row>
    <row r="32" spans="1:17" x14ac:dyDescent="0.2">
      <c r="A32" s="16">
        <f t="shared" si="0"/>
        <v>43204</v>
      </c>
      <c r="B32" s="17"/>
      <c r="C32" s="18"/>
      <c r="D32" s="19"/>
      <c r="E32" s="19"/>
      <c r="F32" s="19"/>
      <c r="G32" s="19"/>
      <c r="H32" s="20"/>
      <c r="I32" s="29">
        <f t="shared" si="1"/>
        <v>0</v>
      </c>
      <c r="J32" s="20" t="str">
        <f t="shared" si="2"/>
        <v/>
      </c>
      <c r="K32" s="22"/>
      <c r="M32" s="19" t="s">
        <v>41</v>
      </c>
      <c r="N32" s="39"/>
      <c r="O32" s="19" t="s">
        <v>67</v>
      </c>
      <c r="P32" s="19" t="s">
        <v>66</v>
      </c>
      <c r="Q32" s="40" t="s">
        <v>68</v>
      </c>
    </row>
    <row r="33" spans="1:17" x14ac:dyDescent="0.2">
      <c r="A33" s="16">
        <f t="shared" si="0"/>
        <v>43205</v>
      </c>
      <c r="B33" s="17"/>
      <c r="C33" s="18"/>
      <c r="D33" s="19"/>
      <c r="E33" s="19"/>
      <c r="F33" s="19"/>
      <c r="G33" s="19"/>
      <c r="H33" s="20"/>
      <c r="I33" s="29">
        <f t="shared" si="1"/>
        <v>0</v>
      </c>
      <c r="J33" s="20" t="str">
        <f t="shared" si="2"/>
        <v/>
      </c>
      <c r="K33" s="22"/>
      <c r="M33" s="19" t="s">
        <v>44</v>
      </c>
      <c r="N33" s="39"/>
      <c r="O33" s="19" t="s">
        <v>66</v>
      </c>
      <c r="P33" s="19" t="s">
        <v>66</v>
      </c>
      <c r="Q33" s="40" t="s">
        <v>68</v>
      </c>
    </row>
    <row r="34" spans="1:17" ht="13.5" thickBot="1" x14ac:dyDescent="0.25">
      <c r="A34" s="32">
        <f t="shared" si="0"/>
        <v>43206</v>
      </c>
      <c r="B34" s="33"/>
      <c r="C34" s="34"/>
      <c r="D34" s="35"/>
      <c r="E34" s="35"/>
      <c r="F34" s="35"/>
      <c r="G34" s="35"/>
      <c r="H34" s="36"/>
      <c r="I34" s="37">
        <f t="shared" si="1"/>
        <v>0</v>
      </c>
      <c r="J34" s="36" t="str">
        <f t="shared" si="2"/>
        <v/>
      </c>
      <c r="K34" s="38"/>
    </row>
    <row r="35" spans="1:17" x14ac:dyDescent="0.2">
      <c r="M35" s="5" t="s">
        <v>45</v>
      </c>
      <c r="P35" s="5"/>
    </row>
    <row r="37" spans="1:17" x14ac:dyDescent="0.2">
      <c r="M37" s="1" t="s">
        <v>46</v>
      </c>
      <c r="O37" s="31"/>
    </row>
    <row r="39" spans="1:17" x14ac:dyDescent="0.2">
      <c r="M39" s="1" t="s">
        <v>47</v>
      </c>
      <c r="O39" s="5"/>
    </row>
    <row r="41" spans="1:17" x14ac:dyDescent="0.2">
      <c r="M41" s="1" t="s">
        <v>48</v>
      </c>
      <c r="N41" s="5" t="s">
        <v>49</v>
      </c>
    </row>
    <row r="42" spans="1:17" x14ac:dyDescent="0.2">
      <c r="N42" s="5" t="s">
        <v>50</v>
      </c>
    </row>
    <row r="43" spans="1:17" x14ac:dyDescent="0.2">
      <c r="N43" s="5" t="s">
        <v>51</v>
      </c>
    </row>
    <row r="46" spans="1:17" x14ac:dyDescent="0.2">
      <c r="M46" s="4" t="s">
        <v>52</v>
      </c>
    </row>
    <row r="47" spans="1:17" x14ac:dyDescent="0.2">
      <c r="M47" s="5" t="s">
        <v>53</v>
      </c>
    </row>
  </sheetData>
  <conditionalFormatting sqref="F4:G34">
    <cfRule type="cellIs" dxfId="14" priority="18" operator="equal">
      <formula>"yes"</formula>
    </cfRule>
  </conditionalFormatting>
  <conditionalFormatting sqref="I4:I34">
    <cfRule type="expression" dxfId="13" priority="17">
      <formula>IF(_xlfn.NUMBERVALUE($I4)&gt;=150,1,0)</formula>
    </cfRule>
  </conditionalFormatting>
  <conditionalFormatting sqref="D4:D34">
    <cfRule type="cellIs" dxfId="12" priority="16" operator="equal">
      <formula>"yes"</formula>
    </cfRule>
  </conditionalFormatting>
  <conditionalFormatting sqref="A4:A34">
    <cfRule type="cellIs" dxfId="11" priority="12" operator="equal">
      <formula>TODAY()</formula>
    </cfRule>
  </conditionalFormatting>
  <conditionalFormatting sqref="E4:E34">
    <cfRule type="cellIs" dxfId="10" priority="11" operator="equal">
      <formula>"ok"</formula>
    </cfRule>
  </conditionalFormatting>
  <conditionalFormatting sqref="B4:B34">
    <cfRule type="cellIs" dxfId="9" priority="2" operator="between">
      <formula>$P$8</formula>
      <formula>$P$9</formula>
    </cfRule>
    <cfRule type="cellIs" dxfId="8" priority="7" operator="greaterThan">
      <formula>$P$12</formula>
    </cfRule>
    <cfRule type="cellIs" dxfId="7" priority="8" operator="between">
      <formula>$P$11</formula>
      <formula>$P$12</formula>
    </cfRule>
    <cfRule type="cellIs" dxfId="6" priority="9" operator="between">
      <formula>$P$10</formula>
      <formula>$P$11</formula>
    </cfRule>
    <cfRule type="cellIs" dxfId="5" priority="10" operator="between">
      <formula>$P$9</formula>
      <formula>$P$10</formula>
    </cfRule>
  </conditionalFormatting>
  <conditionalFormatting sqref="C4:C34">
    <cfRule type="cellIs" dxfId="4" priority="1" operator="between">
      <formula>$P$15</formula>
      <formula>$P$16</formula>
    </cfRule>
    <cfRule type="cellIs" dxfId="3" priority="3" operator="greaterThan">
      <formula>$P$19</formula>
    </cfRule>
    <cfRule type="cellIs" dxfId="2" priority="4" operator="between">
      <formula>$P$18</formula>
      <formula>$P$19</formula>
    </cfRule>
    <cfRule type="cellIs" dxfId="1" priority="5" operator="between">
      <formula>$P$17</formula>
      <formula>$P$18</formula>
    </cfRule>
    <cfRule type="cellIs" dxfId="0" priority="6" operator="between">
      <formula>$P$16</formula>
      <formula>$P$17</formula>
    </cfRule>
  </conditionalFormatting>
  <hyperlinks>
    <hyperlink ref="K1" r:id="rId1" xr:uid="{00000000-0004-0000-0000-000000000000}"/>
    <hyperlink ref="M46" r:id="rId2" xr:uid="{00000000-0004-0000-0000-000001000000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05A14-9094-4DDE-A5FB-9B35D9B28A13}">
  <sheetPr>
    <tabColor rgb="FFFF0000"/>
  </sheetPr>
  <dimension ref="A3:A9"/>
  <sheetViews>
    <sheetView workbookViewId="0">
      <selection activeCell="A10" sqref="A10"/>
    </sheetView>
  </sheetViews>
  <sheetFormatPr defaultRowHeight="18" x14ac:dyDescent="0.25"/>
  <cols>
    <col min="1" max="1" width="128.5703125" style="47" bestFit="1" customWidth="1"/>
  </cols>
  <sheetData>
    <row r="3" spans="1:1" x14ac:dyDescent="0.25">
      <c r="A3" s="47" t="s">
        <v>70</v>
      </c>
    </row>
    <row r="4" spans="1:1" x14ac:dyDescent="0.25">
      <c r="A4" s="47" t="s">
        <v>71</v>
      </c>
    </row>
    <row r="5" spans="1:1" x14ac:dyDescent="0.25">
      <c r="A5" s="47" t="s">
        <v>72</v>
      </c>
    </row>
    <row r="6" spans="1:1" x14ac:dyDescent="0.25">
      <c r="A6" s="47" t="s">
        <v>73</v>
      </c>
    </row>
    <row r="8" spans="1:1" x14ac:dyDescent="0.25">
      <c r="A8" s="47" t="s">
        <v>74</v>
      </c>
    </row>
    <row r="9" spans="1:1" x14ac:dyDescent="0.25">
      <c r="A9" s="47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Diabetes tracking chart</vt:lpstr>
      <vt:lpstr>Disclaimer</vt:lpstr>
    </vt:vector>
  </TitlesOfParts>
  <Company/>
  <LinksUpToDate>false</LinksUpToDate>
  <SharedDoc>false</SharedDoc>
  <HyperlinkBase>www.excelmadeeasy,com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Diabetes tracking sheet</dc:title>
  <dc:creator>Excel</dc:creator>
  <cp:lastModifiedBy>ExcelMadeEasy.com</cp:lastModifiedBy>
  <dcterms:created xsi:type="dcterms:W3CDTF">2018-03-25T13:37:47Z</dcterms:created>
  <dcterms:modified xsi:type="dcterms:W3CDTF">2018-03-31T12:08:18Z</dcterms:modified>
</cp:coreProperties>
</file>