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pivotTables/pivotTable1.xml" ContentType="application/vnd.openxmlformats-officedocument.spreadsheetml.pivotTable+xml"/>
  <Override PartName="/xl/drawings/drawing3.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pivotTables/pivotTable2.xml" ContentType="application/vnd.openxmlformats-officedocument.spreadsheetml.pivotTable+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mc:AlternateContent xmlns:mc="http://schemas.openxmlformats.org/markup-compatibility/2006">
    <mc:Choice Requires="x15">
      <x15ac:absPath xmlns:x15ac="http://schemas.microsoft.com/office/spreadsheetml/2010/11/ac" url="D:\laurent\websites\excelmadeeasy2014\examples\"/>
    </mc:Choice>
  </mc:AlternateContent>
  <bookViews>
    <workbookView xWindow="-165" yWindow="-75" windowWidth="15480" windowHeight="7980"/>
  </bookViews>
  <sheets>
    <sheet name="OPL" sheetId="2" r:id="rId1"/>
    <sheet name="meeting participants" sheetId="1" r:id="rId2"/>
    <sheet name="Compl - by overdue" sheetId="3" r:id="rId3"/>
    <sheet name="By Resp - Status" sheetId="4" r:id="rId4"/>
    <sheet name="Category - Tasks" sheetId="5" r:id="rId5"/>
    <sheet name="By Category - Status" sheetId="6" r:id="rId6"/>
    <sheet name="How to Use" sheetId="7" r:id="rId7"/>
  </sheets>
  <definedNames>
    <definedName name="_xlnm._FilterDatabase" localSheetId="0" hidden="1">OPL!$A$4:$T$13</definedName>
    <definedName name="_xlnm.Print_Area" localSheetId="5">'By Category - Status'!$A$1:$O$36</definedName>
    <definedName name="_xlnm.Print_Area" localSheetId="3">'By Resp - Status'!$A$1:$T$37</definedName>
    <definedName name="_xlnm.Print_Area" localSheetId="0">OPL!$A$1:$M$22</definedName>
    <definedName name="Z_0BC21B89_C13E_4390_B80B_72AEB8B5FCDB_.wvu.FilterData" localSheetId="0" hidden="1">OPL!$A$4:$M$13</definedName>
    <definedName name="Z_0C49832C_B037_4944_BC3B_851BEFA2E8A4_.wvu.FilterData" localSheetId="0" hidden="1">OPL!$A$4:$M$13</definedName>
    <definedName name="Z_11598CF0_C82C_4FEF_A541_83E85BE941F0_.wvu.FilterData" localSheetId="0" hidden="1">OPL!$A$4:$T$13</definedName>
    <definedName name="Z_13AB492F_85EF_48DF_8278_85E45CFD3EDE_.wvu.FilterData" localSheetId="0" hidden="1">OPL!$A$4:$M$13</definedName>
    <definedName name="Z_212E9C05_DF52_4533_B359_C782AAE9A720_.wvu.FilterData" localSheetId="0" hidden="1">OPL!$A$4:$M$13</definedName>
    <definedName name="Z_2FEB9064_9BFC_4AF8_890A_37811084BA66_.wvu.FilterData" localSheetId="0" hidden="1">OPL!$A$4:$M$13</definedName>
    <definedName name="Z_337C3E5F_67FB_4319_88FC_079801852DF6_.wvu.FilterData" localSheetId="0" hidden="1">OPL!$A$4:$M$13</definedName>
    <definedName name="Z_3D271002_60BA_40C3_ABE6_70E4EE69023B_.wvu.FilterData" localSheetId="0" hidden="1">OPL!$A$4:$M$13</definedName>
    <definedName name="Z_3D271002_60BA_40C3_ABE6_70E4EE69023B_.wvu.PrintArea" localSheetId="0" hidden="1">OPL!$A$1:$T$13</definedName>
    <definedName name="Z_4728AF06_00D8_4A7E_BC35_B99B790EFF44_.wvu.FilterData" localSheetId="0" hidden="1">OPL!$A$4:$M$13</definedName>
    <definedName name="Z_4728AF06_00D8_4A7E_BC35_B99B790EFF44_.wvu.PrintArea" localSheetId="0" hidden="1">OPL!$A$1:$T$13</definedName>
    <definedName name="Z_48346E82_1D42_4CEF_926B_22EFAB6D88EA_.wvu.FilterData" localSheetId="0" hidden="1">OPL!$A$4:$M$13</definedName>
    <definedName name="Z_5A6858E3_2951_4416_B773_40DB1A4009C1_.wvu.FilterData" localSheetId="0" hidden="1">OPL!$A$4:$M$13</definedName>
    <definedName name="Z_5AEC48A7_03D1_44B8_AB72_927FA92BC48C_.wvu.FilterData" localSheetId="0" hidden="1">OPL!$A$4:$M$13</definedName>
    <definedName name="Z_687E2E3D_49FD_4E91_B5A8_83E0C01F2008_.wvu.FilterData" localSheetId="0" hidden="1">OPL!$A$4:$M$13</definedName>
    <definedName name="Z_72637C60_239E_4C1F_B56F_2555B88A4F46_.wvu.FilterData" localSheetId="0" hidden="1">OPL!$A$4:$M$13</definedName>
    <definedName name="Z_82C7796F_4A26_4B20_A559_0CF00A23B0DA_.wvu.FilterData" localSheetId="0" hidden="1">OPL!$A$4:$M$13</definedName>
    <definedName name="Z_85F7A079_6A93_4DAE_B4B1_0FAA7ED87A8F_.wvu.FilterData" localSheetId="0" hidden="1">OPL!$A$4:$M$13</definedName>
    <definedName name="Z_893FAA37_68F7_481D_8619_974BD4CC7477_.wvu.FilterData" localSheetId="0" hidden="1">OPL!$A$4:$M$13</definedName>
    <definedName name="Z_893FAA37_68F7_481D_8619_974BD4CC7477_.wvu.PrintArea" localSheetId="0" hidden="1">OPL!$A$1:$M$13</definedName>
    <definedName name="Z_95B7BAF5_3172_4428_A7FA_9D602C070E67_.wvu.FilterData" localSheetId="0" hidden="1">OPL!$A$4:$M$13</definedName>
    <definedName name="Z_95B7BAF5_3172_4428_A7FA_9D602C070E67_.wvu.PrintArea" localSheetId="0" hidden="1">OPL!$A$1:$M$13</definedName>
    <definedName name="Z_A2F8DB86_F5C3_46D1_84F1_7C6E819F82DB_.wvu.FilterData" localSheetId="0" hidden="1">OPL!$A$4:$M$13</definedName>
    <definedName name="Z_A49B3C4B_6219_44EF_BFFE_1E73FB6D686E_.wvu.FilterData" localSheetId="0" hidden="1">OPL!$A$4:$T$13</definedName>
    <definedName name="Z_A55E621D_237C_4F7D_8685_F8C04D85C33D_.wvu.FilterData" localSheetId="0" hidden="1">OPL!$A$4:$M$13</definedName>
    <definedName name="Z_C0013692_6B2B_4621_BCC5_32AFAA03394F_.wvu.FilterData" localSheetId="0" hidden="1">OPL!$A$4:$M$13</definedName>
    <definedName name="Z_C7EE2254_008F_46EC_8253_D32056347622_.wvu.FilterData" localSheetId="0" hidden="1">OPL!$A$4:$M$13</definedName>
    <definedName name="Z_CD6788C2_95FE_476B_B1EF_11B1A1A34A8D_.wvu.FilterData" localSheetId="0" hidden="1">OPL!$A$4:$T$13</definedName>
    <definedName name="Z_D01645F5_07B0_4ADC_9274_689A25DFE606_.wvu.FilterData" localSheetId="0" hidden="1">OPL!$A$4:$M$13</definedName>
    <definedName name="Z_E97DBCCA_2E38_46F7_819C_90B806ED3B0C_.wvu.FilterData" localSheetId="0" hidden="1">OPL!$A$4:$M$13</definedName>
    <definedName name="Z_F5117084_A9FF_4422_9DFA_9D17763D9AE9_.wvu.FilterData" localSheetId="0" hidden="1">OPL!$A$4:$M$13</definedName>
    <definedName name="Z_F8ED79E0_DF17_4AC4_AA76_CF613C6B1AE5_.wvu.FilterData" localSheetId="0" hidden="1">OPL!$A$4:$M$13</definedName>
  </definedNames>
  <calcPr calcId="152511"/>
  <pivotCaches>
    <pivotCache cacheId="0" r:id="rId8"/>
    <pivotCache cacheId="1" r:id="rId9"/>
  </pivotCaches>
</workbook>
</file>

<file path=xl/calcChain.xml><?xml version="1.0" encoding="utf-8"?>
<calcChain xmlns="http://schemas.openxmlformats.org/spreadsheetml/2006/main">
  <c r="N20" i="2" l="1"/>
  <c r="H20" i="2"/>
  <c r="Q20" i="2" s="1"/>
  <c r="Q19" i="2"/>
  <c r="P19" i="2" s="1"/>
  <c r="O19" i="2"/>
  <c r="N19" i="2"/>
  <c r="O20" i="2" l="1"/>
  <c r="P20" i="2"/>
  <c r="T3" i="2"/>
  <c r="H15" i="2"/>
  <c r="Q15" i="2" s="1"/>
  <c r="P15" i="2" s="1"/>
  <c r="H14" i="2"/>
  <c r="Q14" i="2" s="1"/>
  <c r="P14" i="2" s="1"/>
  <c r="N14" i="2"/>
  <c r="N15" i="2"/>
  <c r="N16" i="2"/>
  <c r="Q16" i="2"/>
  <c r="P16" i="2" s="1"/>
  <c r="N17" i="2"/>
  <c r="Q17" i="2"/>
  <c r="P17" i="2" s="1"/>
  <c r="N18" i="2"/>
  <c r="Q18" i="2"/>
  <c r="P18" i="2" s="1"/>
  <c r="N21" i="2"/>
  <c r="O18" i="2" l="1"/>
  <c r="O17" i="2"/>
  <c r="O16" i="2"/>
  <c r="O15" i="2"/>
  <c r="O14" i="2"/>
  <c r="G2" i="6"/>
  <c r="A2" i="5"/>
  <c r="G2" i="3"/>
  <c r="B4" i="3"/>
  <c r="C8" i="3"/>
  <c r="C9" i="3"/>
  <c r="C10" i="3"/>
  <c r="C11" i="3"/>
  <c r="C12" i="3"/>
  <c r="C13" i="3"/>
  <c r="C14" i="3"/>
  <c r="C15" i="3"/>
  <c r="C16" i="3"/>
  <c r="F3" i="2"/>
  <c r="H5" i="2"/>
  <c r="Q5" i="2" s="1"/>
  <c r="N5" i="2"/>
  <c r="H6" i="2"/>
  <c r="Q6" i="2" s="1"/>
  <c r="N6" i="2"/>
  <c r="H7" i="2"/>
  <c r="Q7" i="2" s="1"/>
  <c r="P7" i="2" s="1"/>
  <c r="N7" i="2"/>
  <c r="H8" i="2"/>
  <c r="N8" i="2"/>
  <c r="Q8" i="2"/>
  <c r="O8" i="2" s="1"/>
  <c r="H9" i="2"/>
  <c r="Q9" i="2" s="1"/>
  <c r="P9" i="2" s="1"/>
  <c r="N9" i="2"/>
  <c r="H10" i="2"/>
  <c r="Q10" i="2" s="1"/>
  <c r="N10" i="2"/>
  <c r="H11" i="2"/>
  <c r="Q11" i="2" s="1"/>
  <c r="P11" i="2" s="1"/>
  <c r="N11" i="2"/>
  <c r="H12" i="2"/>
  <c r="Q12" i="2" s="1"/>
  <c r="O12" i="2" s="1"/>
  <c r="N12" i="2"/>
  <c r="H13" i="2"/>
  <c r="Q13" i="2" s="1"/>
  <c r="P13" i="2" s="1"/>
  <c r="N13" i="2"/>
  <c r="H21" i="2"/>
  <c r="Q21" i="2" s="1"/>
  <c r="P21" i="2" l="1"/>
  <c r="O21" i="2"/>
  <c r="I17" i="3"/>
  <c r="O6" i="2"/>
  <c r="P6" i="2"/>
  <c r="O10" i="2"/>
  <c r="P10" i="2"/>
  <c r="P12" i="2"/>
  <c r="P8" i="2"/>
  <c r="E17" i="3"/>
  <c r="O13" i="2"/>
  <c r="O11" i="2"/>
  <c r="O9" i="2"/>
  <c r="O7" i="2"/>
  <c r="O5" i="2"/>
  <c r="I10" i="3" s="1"/>
  <c r="I19" i="3"/>
  <c r="I18" i="3"/>
  <c r="E7" i="3"/>
  <c r="E8" i="3" s="1"/>
  <c r="P5" i="2"/>
  <c r="I16" i="3"/>
  <c r="I15" i="3"/>
  <c r="I14" i="3"/>
  <c r="I13" i="3"/>
  <c r="I12" i="3"/>
  <c r="I11" i="3"/>
  <c r="I9" i="3"/>
  <c r="I8" i="3" l="1"/>
  <c r="J17" i="3"/>
  <c r="J19" i="3"/>
  <c r="E9" i="3"/>
  <c r="E10" i="3" s="1"/>
  <c r="E11" i="3" s="1"/>
  <c r="J18" i="3"/>
  <c r="J8" i="3"/>
  <c r="J9" i="3"/>
  <c r="J10" i="3"/>
  <c r="J11" i="3"/>
  <c r="J12" i="3"/>
  <c r="J13" i="3"/>
  <c r="J14" i="3"/>
  <c r="J15" i="3"/>
  <c r="J16" i="3"/>
  <c r="E12" i="3" l="1"/>
  <c r="E13" i="3" l="1"/>
  <c r="E14" i="3" s="1"/>
  <c r="E15" i="3" l="1"/>
  <c r="E16" i="3" s="1"/>
</calcChain>
</file>

<file path=xl/comments1.xml><?xml version="1.0" encoding="utf-8"?>
<comments xmlns="http://schemas.openxmlformats.org/spreadsheetml/2006/main">
  <authors>
    <author>A satisfied Microsoft Office user</author>
  </authors>
  <commentList>
    <comment ref="A4" authorId="0" shapeId="0">
      <text>
        <r>
          <rPr>
            <sz val="8"/>
            <color indexed="81"/>
            <rFont val="Tahoma"/>
            <family val="2"/>
          </rPr>
          <t xml:space="preserve">Running number
</t>
        </r>
      </text>
    </comment>
    <comment ref="B4" authorId="0" shapeId="0">
      <text>
        <r>
          <rPr>
            <sz val="8"/>
            <color indexed="81"/>
            <rFont val="Tahoma"/>
            <family val="2"/>
          </rPr>
          <t xml:space="preserve">Date on which the task has been defined (day/month/year)
</t>
        </r>
      </text>
    </comment>
    <comment ref="C4" authorId="0" shapeId="0">
      <text>
        <r>
          <rPr>
            <sz val="8"/>
            <color indexed="81"/>
            <rFont val="Tahoma"/>
            <family val="2"/>
          </rPr>
          <t xml:space="preserve">This number is linked to the Ref No column in worksheet "Cateogry - Tasks" and can be used to categorise parts
</t>
        </r>
      </text>
    </comment>
    <comment ref="E4" authorId="0" shapeId="0">
      <text>
        <r>
          <rPr>
            <sz val="8"/>
            <color indexed="81"/>
            <rFont val="Tahoma"/>
            <family val="2"/>
          </rPr>
          <t xml:space="preserve">List the results of an action (date when that information became available) [day / month/ year]
</t>
        </r>
      </text>
    </comment>
    <comment ref="F4" authorId="0" shapeId="0">
      <text>
        <r>
          <rPr>
            <sz val="8"/>
            <color indexed="81"/>
            <rFont val="Tahoma"/>
            <family val="2"/>
          </rPr>
          <t>One person must be responsible only</t>
        </r>
      </text>
    </comment>
    <comment ref="G4" authorId="0" shapeId="0">
      <text>
        <r>
          <rPr>
            <sz val="8"/>
            <color indexed="81"/>
            <rFont val="Tahoma"/>
            <family val="2"/>
          </rPr>
          <t xml:space="preserve">Date on which the task has to be completed (day/month/year)
</t>
        </r>
      </text>
    </comment>
    <comment ref="H4" authorId="0" shapeId="0">
      <text>
        <r>
          <rPr>
            <sz val="8"/>
            <color indexed="81"/>
            <rFont val="Tahoma"/>
            <family val="2"/>
          </rPr>
          <t>Automatically filled:
Caution: overdue in 1 week
Pending: overdue in more than 1 week
Overdue: due date over
Closed: task closed
New:  new task, which has to be closed in more than 1 week</t>
        </r>
      </text>
    </comment>
    <comment ref="I4" authorId="0" shapeId="0">
      <text>
        <r>
          <rPr>
            <sz val="8"/>
            <color indexed="81"/>
            <rFont val="Tahoma"/>
            <family val="2"/>
          </rPr>
          <t xml:space="preserve">Indicate the date on which the task has been closed (day/month/year)
</t>
        </r>
      </text>
    </comment>
    <comment ref="J4" authorId="0" shapeId="0">
      <text>
        <r>
          <rPr>
            <sz val="8"/>
            <color indexed="81"/>
            <rFont val="Tahoma"/>
            <family val="2"/>
          </rPr>
          <t xml:space="preserve">Enter the estimated time to complete the task.
</t>
        </r>
      </text>
    </comment>
    <comment ref="L4" authorId="0" shapeId="0">
      <text>
        <r>
          <rPr>
            <sz val="8"/>
            <color indexed="81"/>
            <rFont val="Tahoma"/>
            <family val="2"/>
          </rPr>
          <t xml:space="preserve">indicate names of persons who should be directly informed about the task results, or to whom the task must be escalated to if deadline is in risk
</t>
        </r>
      </text>
    </comment>
    <comment ref="M4" authorId="0" shapeId="0">
      <text>
        <r>
          <rPr>
            <sz val="8"/>
            <color indexed="81"/>
            <rFont val="Tahoma"/>
            <family val="2"/>
          </rPr>
          <t xml:space="preserve">A  =  URGENT
B =  high
C =  normal
</t>
        </r>
      </text>
    </comment>
  </commentList>
</comments>
</file>

<file path=xl/comments2.xml><?xml version="1.0" encoding="utf-8"?>
<comments xmlns="http://schemas.openxmlformats.org/spreadsheetml/2006/main">
  <authors>
    <author>A satisfied Microsoft Office user</author>
  </authors>
  <commentList>
    <comment ref="K11" authorId="0" shapeId="0">
      <text>
        <r>
          <rPr>
            <sz val="8"/>
            <color indexed="81"/>
            <rFont val="Tahoma"/>
            <family val="2"/>
          </rPr>
          <t xml:space="preserve">to update the table: select the cell "Planned Deadlines"  with the mouse, click the right buttom and select "Refresh Data"
</t>
        </r>
      </text>
    </comment>
  </commentList>
</comments>
</file>

<file path=xl/sharedStrings.xml><?xml version="1.0" encoding="utf-8"?>
<sst xmlns="http://schemas.openxmlformats.org/spreadsheetml/2006/main" count="185" uniqueCount="108">
  <si>
    <t>http://www.excelmadeeasy.com/</t>
  </si>
  <si>
    <t>shortname</t>
  </si>
  <si>
    <t>PRESENCE</t>
  </si>
  <si>
    <t>for tasks</t>
  </si>
  <si>
    <t>Name 1</t>
  </si>
  <si>
    <t>Name 2</t>
  </si>
  <si>
    <t>Name 3</t>
  </si>
  <si>
    <t>Name 4</t>
  </si>
  <si>
    <t>Name 5</t>
  </si>
  <si>
    <t>Name 6</t>
  </si>
  <si>
    <t>Name 7</t>
  </si>
  <si>
    <t>Name 8</t>
  </si>
  <si>
    <t>Name 9</t>
  </si>
  <si>
    <t>Name 10</t>
  </si>
  <si>
    <t>Name 11</t>
  </si>
  <si>
    <t>Name 12</t>
  </si>
  <si>
    <t>Name 13</t>
  </si>
  <si>
    <t>Name 14</t>
  </si>
  <si>
    <t xml:space="preserve"> Open Points List (OPL)</t>
  </si>
  <si>
    <t xml:space="preserve">  Title: </t>
  </si>
  <si>
    <t>My OPL, My Project</t>
  </si>
  <si>
    <t>Task Count</t>
  </si>
  <si>
    <t>Owner:</t>
  </si>
  <si>
    <t>Date:</t>
  </si>
  <si>
    <t>Data for statistics - automatically updated</t>
  </si>
  <si>
    <t>No.</t>
  </si>
  <si>
    <t>Task Creation Date</t>
  </si>
  <si>
    <t>product</t>
  </si>
  <si>
    <t>Subject</t>
  </si>
  <si>
    <t>Action Item</t>
  </si>
  <si>
    <t>Resp</t>
  </si>
  <si>
    <t>Planned finish date</t>
  </si>
  <si>
    <t>Status</t>
  </si>
  <si>
    <t>Actual finish date</t>
  </si>
  <si>
    <t>Estimated Completion Time (days)</t>
  </si>
  <si>
    <t>Result</t>
  </si>
  <si>
    <t>Information, Escalation, Feedback</t>
  </si>
  <si>
    <t>Priority</t>
  </si>
  <si>
    <t>Completion month</t>
  </si>
  <si>
    <t>Completed on time</t>
  </si>
  <si>
    <t>Completed overdue</t>
  </si>
  <si>
    <t>Telecon</t>
  </si>
  <si>
    <t>no1</t>
  </si>
  <si>
    <t>create OPL</t>
  </si>
  <si>
    <t>Use this OPL every day of my life</t>
  </si>
  <si>
    <t>Closed tasks, by overdue status</t>
  </si>
  <si>
    <t>Number of tasks</t>
  </si>
  <si>
    <t>Month</t>
  </si>
  <si>
    <t>Tasks completed</t>
  </si>
  <si>
    <t>on time</t>
  </si>
  <si>
    <t>On-time</t>
  </si>
  <si>
    <t>Overdue</t>
  </si>
  <si>
    <t>to</t>
  </si>
  <si>
    <t>weeks</t>
  </si>
  <si>
    <t>or more</t>
  </si>
  <si>
    <t>[Insert project/purpose name here]</t>
  </si>
  <si>
    <t>Task Status by Responsibility</t>
  </si>
  <si>
    <t>Overview of task status by responsibility</t>
  </si>
  <si>
    <t>Planned Deadlines</t>
  </si>
  <si>
    <t>Grand Total</t>
  </si>
  <si>
    <t>List of tasks categories/working departments and their unique ID number</t>
  </si>
  <si>
    <t>Ref No</t>
  </si>
  <si>
    <t>Abbreviations</t>
  </si>
  <si>
    <t>Designation/ Description</t>
  </si>
  <si>
    <t>Achtung! Für weitere Arbeitspakete muss Makro geändert werden:</t>
  </si>
  <si>
    <t>=&gt; Formulare &gt; "Auswahl_HAP"</t>
  </si>
  <si>
    <t>=&gt; Private Sub UserForm_Initialize =&gt; Range ändern (Default D53, 1. Zeile in Subrutine)</t>
  </si>
  <si>
    <t>Count of Planned finish date</t>
  </si>
  <si>
    <t>completed</t>
  </si>
  <si>
    <t>Total</t>
  </si>
  <si>
    <t>How to use the Open Points List</t>
  </si>
  <si>
    <t>Purpose: It is envisaged that an open points list can be used to track tasks common to a Department, Section, Project, Topic.</t>
  </si>
  <si>
    <t xml:space="preserve">Usage: </t>
  </si>
  <si>
    <t>1. Fill out the fields on the sheet "OPL" according to the comments on each column heading. To do this hold the mouse over the coloumn heading.</t>
  </si>
  <si>
    <t>2. To use Pivot Tables and Graphs right click on field and select refresh data. The graphs will be empty until your open points list contains data.</t>
  </si>
  <si>
    <t>3. Task Categories</t>
  </si>
  <si>
    <t>If you define task catergories in the worksheet "Category - Tasks" you can refer to them by their Ref. No. in the main OPL list. This data is used to create the graph of tasks by category too in the worksheet "By Category - Status"</t>
  </si>
  <si>
    <t>How Status field works.</t>
  </si>
  <si>
    <t>If you wish to know what criteria are used for the status field, the following flowchart details the decisions the spreadsheet makes.</t>
  </si>
  <si>
    <t>_overdue</t>
  </si>
  <si>
    <t>no2</t>
  </si>
  <si>
    <t>no3</t>
  </si>
  <si>
    <t>no4</t>
  </si>
  <si>
    <t>no5</t>
  </si>
  <si>
    <t>no6</t>
  </si>
  <si>
    <t>you</t>
  </si>
  <si>
    <t>myself</t>
  </si>
  <si>
    <t>(blank)</t>
  </si>
  <si>
    <t>Your Name</t>
  </si>
  <si>
    <t>Days overdue</t>
  </si>
  <si>
    <t>last</t>
  </si>
  <si>
    <t>none yet, but we are waiting for more news from the customer</t>
  </si>
  <si>
    <t>Use this OPL every day of my life. Yes you should use it everyday of your life</t>
  </si>
  <si>
    <t>john</t>
  </si>
  <si>
    <t>test</t>
  </si>
  <si>
    <t>warning</t>
  </si>
  <si>
    <t>1/102014</t>
  </si>
  <si>
    <t>test2</t>
  </si>
  <si>
    <t>Laura</t>
  </si>
  <si>
    <t>reminder</t>
  </si>
  <si>
    <t>x</t>
  </si>
  <si>
    <t>Enter the date of the meeting so you can track who came</t>
  </si>
  <si>
    <t>test3</t>
  </si>
  <si>
    <t>Lana</t>
  </si>
  <si>
    <t>_LATE</t>
  </si>
  <si>
    <t>new</t>
  </si>
  <si>
    <t>Do not add any thing under this line. Use COPY and INSERT COPIED CELL on the place where you want to insert a new line. If you just INSERT new line, you will not copy the formulas.</t>
  </si>
  <si>
    <t>no macro version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</si>
</sst>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_€_-;\-* #,##0.00\ _€_-;_-* &quot;-&quot;??\ _€_-;_-@_-"/>
    <numFmt numFmtId="165" formatCode="d/\ mmm\ yy"/>
    <numFmt numFmtId="166" formatCode="d/mm"/>
    <numFmt numFmtId="167" formatCode="dd\ mmm\ yy"/>
    <numFmt numFmtId="168" formatCode="d\ mmm\ yy"/>
    <numFmt numFmtId="169" formatCode="mmm\ yy"/>
    <numFmt numFmtId="170" formatCode="_-* #,##0.0\ _€_-;\-* #,##0.0\ _€_-;_-* &quot;-&quot;??\ _€_-;_-@_-"/>
  </numFmts>
  <fonts count="32" x14ac:knownFonts="1">
    <font>
      <sz val="10"/>
      <name val="Arial"/>
    </font>
    <font>
      <sz val="10"/>
      <name val="Arial"/>
      <family val="2"/>
    </font>
    <font>
      <b/>
      <sz val="10"/>
      <name val="Arial"/>
      <family val="2"/>
    </font>
    <font>
      <sz val="10"/>
      <name val="Arial"/>
      <family val="2"/>
    </font>
    <font>
      <b/>
      <sz val="18"/>
      <name val="Arial"/>
      <family val="2"/>
    </font>
    <font>
      <b/>
      <u/>
      <sz val="12"/>
      <name val="Arial"/>
      <family val="2"/>
    </font>
    <font>
      <sz val="10"/>
      <color indexed="9"/>
      <name val="Arial"/>
      <family val="2"/>
    </font>
    <font>
      <sz val="16"/>
      <color indexed="9"/>
      <name val="Arial"/>
      <family val="2"/>
    </font>
    <font>
      <u/>
      <sz val="10"/>
      <color indexed="12"/>
      <name val="Arial"/>
      <family val="2"/>
    </font>
    <font>
      <b/>
      <sz val="16"/>
      <name val="Arial"/>
      <family val="2"/>
    </font>
    <font>
      <sz val="10"/>
      <color indexed="48"/>
      <name val="Arial"/>
      <family val="2"/>
    </font>
    <font>
      <sz val="8"/>
      <name val="Arial"/>
      <family val="2"/>
    </font>
    <font>
      <b/>
      <sz val="10"/>
      <color indexed="9"/>
      <name val="Arial"/>
      <family val="2"/>
    </font>
    <font>
      <sz val="14"/>
      <color indexed="9"/>
      <name val="Arial"/>
      <family val="2"/>
    </font>
    <font>
      <sz val="12"/>
      <name val="Arial"/>
      <family val="2"/>
    </font>
    <font>
      <sz val="10"/>
      <color indexed="23"/>
      <name val="Arial"/>
      <family val="2"/>
    </font>
    <font>
      <sz val="8"/>
      <color indexed="81"/>
      <name val="Tahoma"/>
      <family val="2"/>
    </font>
    <font>
      <sz val="12"/>
      <name val="Arial"/>
      <family val="2"/>
    </font>
    <font>
      <sz val="12"/>
      <color indexed="23"/>
      <name val="Arial"/>
      <family val="2"/>
    </font>
    <font>
      <b/>
      <sz val="24"/>
      <color indexed="9"/>
      <name val="Arial"/>
      <family val="2"/>
    </font>
    <font>
      <sz val="24"/>
      <color indexed="9"/>
      <name val="Arial"/>
      <family val="2"/>
    </font>
    <font>
      <sz val="24"/>
      <name val="Arial"/>
      <family val="2"/>
    </font>
    <font>
      <b/>
      <sz val="12"/>
      <name val="Arial"/>
      <family val="2"/>
    </font>
    <font>
      <u/>
      <sz val="14"/>
      <color indexed="9"/>
      <name val="Arial"/>
      <family val="2"/>
    </font>
    <font>
      <b/>
      <sz val="18"/>
      <color rgb="FF002060"/>
      <name val="Arial"/>
      <family val="2"/>
    </font>
    <font>
      <sz val="10"/>
      <color rgb="FF002060"/>
      <name val="Arial"/>
      <family val="2"/>
    </font>
    <font>
      <b/>
      <sz val="16"/>
      <color rgb="FF002060"/>
      <name val="Arial"/>
      <family val="2"/>
    </font>
    <font>
      <sz val="14"/>
      <color rgb="FF002060"/>
      <name val="Arial"/>
      <family val="2"/>
    </font>
    <font>
      <u/>
      <sz val="14"/>
      <color rgb="FF002060"/>
      <name val="Arial"/>
      <family val="2"/>
    </font>
    <font>
      <u/>
      <sz val="10"/>
      <color rgb="FF002060"/>
      <name val="Arial"/>
      <family val="2"/>
    </font>
    <font>
      <b/>
      <sz val="10"/>
      <color rgb="FF002060"/>
      <name val="Arial"/>
      <family val="2"/>
    </font>
    <font>
      <b/>
      <sz val="14"/>
      <color rgb="FF002060"/>
      <name val="Arial"/>
      <family val="2"/>
    </font>
  </fonts>
  <fills count="8">
    <fill>
      <patternFill patternType="none"/>
    </fill>
    <fill>
      <patternFill patternType="gray125"/>
    </fill>
    <fill>
      <patternFill patternType="solid">
        <fgColor indexed="65"/>
        <bgColor indexed="9"/>
      </patternFill>
    </fill>
    <fill>
      <patternFill patternType="solid">
        <fgColor indexed="44"/>
        <bgColor indexed="64"/>
      </patternFill>
    </fill>
    <fill>
      <patternFill patternType="solid">
        <fgColor indexed="62"/>
        <bgColor indexed="64"/>
      </patternFill>
    </fill>
    <fill>
      <patternFill patternType="solid">
        <fgColor indexed="42"/>
        <bgColor indexed="64"/>
      </patternFill>
    </fill>
    <fill>
      <patternFill patternType="solid">
        <fgColor indexed="10"/>
        <bgColor indexed="64"/>
      </patternFill>
    </fill>
    <fill>
      <patternFill patternType="solid">
        <fgColor theme="4" tint="0.59999389629810485"/>
        <bgColor indexed="64"/>
      </patternFill>
    </fill>
  </fills>
  <borders count="41">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right/>
      <top style="thin">
        <color rgb="FFABABAB"/>
      </top>
      <bottom/>
      <diagonal/>
    </border>
    <border>
      <left style="thin">
        <color rgb="FFABABAB"/>
      </left>
      <right style="thin">
        <color rgb="FFABABAB"/>
      </right>
      <top style="thin">
        <color rgb="FFABABAB"/>
      </top>
      <bottom/>
      <diagonal/>
    </border>
    <border>
      <left style="thin">
        <color rgb="FFABABAB"/>
      </left>
      <right/>
      <top/>
      <bottom/>
      <diagonal/>
    </border>
    <border>
      <left style="thin">
        <color rgb="FFABABAB"/>
      </left>
      <right style="thin">
        <color rgb="FFABABAB"/>
      </right>
      <top/>
      <bottom/>
      <diagonal/>
    </border>
    <border>
      <left style="thin">
        <color rgb="FFABABAB"/>
      </left>
      <right/>
      <top style="thin">
        <color rgb="FFABABAB"/>
      </top>
      <bottom style="thin">
        <color rgb="FFABABAB"/>
      </bottom>
      <diagonal/>
    </border>
    <border>
      <left/>
      <right/>
      <top style="thin">
        <color rgb="FFABABAB"/>
      </top>
      <bottom style="thin">
        <color rgb="FFABABAB"/>
      </bottom>
      <diagonal/>
    </border>
    <border>
      <left style="thin">
        <color rgb="FFABABAB"/>
      </left>
      <right style="thin">
        <color rgb="FFABABAB"/>
      </right>
      <top style="thin">
        <color rgb="FFABABAB"/>
      </top>
      <bottom style="thin">
        <color rgb="FFABABAB"/>
      </bottom>
      <diagonal/>
    </border>
    <border>
      <left style="thin">
        <color rgb="FFABABAB"/>
      </left>
      <right/>
      <top style="thin">
        <color indexed="65"/>
      </top>
      <bottom/>
      <diagonal/>
    </border>
    <border>
      <left style="thin">
        <color indexed="64"/>
      </left>
      <right/>
      <top style="medium">
        <color indexed="64"/>
      </top>
      <bottom style="thin">
        <color indexed="64"/>
      </bottom>
      <diagonal/>
    </border>
  </borders>
  <cellStyleXfs count="4">
    <xf numFmtId="0" fontId="0" fillId="0" borderId="0"/>
    <xf numFmtId="164" fontId="1" fillId="0" borderId="0" applyFont="0" applyFill="0" applyBorder="0" applyAlignment="0" applyProtection="0"/>
    <xf numFmtId="0" fontId="8" fillId="0" borderId="0" applyNumberFormat="0" applyFill="0" applyBorder="0" applyAlignment="0" applyProtection="0">
      <alignment vertical="top"/>
      <protection locked="0"/>
    </xf>
    <xf numFmtId="0" fontId="1" fillId="2" borderId="0"/>
  </cellStyleXfs>
  <cellXfs count="176">
    <xf numFmtId="0" fontId="0" fillId="0" borderId="0" xfId="0"/>
    <xf numFmtId="0" fontId="2" fillId="3" borderId="1"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horizontal="center"/>
    </xf>
    <xf numFmtId="0" fontId="2" fillId="3" borderId="3" xfId="0" applyFont="1" applyFill="1" applyBorder="1" applyAlignment="1" applyProtection="1">
      <alignment horizontal="center" vertical="center" wrapText="1"/>
    </xf>
    <xf numFmtId="0" fontId="0" fillId="0" borderId="0" xfId="0" applyAlignment="1">
      <alignment horizontal="centerContinuous"/>
    </xf>
    <xf numFmtId="0" fontId="4" fillId="0" borderId="0" xfId="0" applyFont="1" applyAlignment="1">
      <alignment horizontal="left"/>
    </xf>
    <xf numFmtId="0" fontId="2" fillId="0" borderId="0" xfId="0" applyFont="1"/>
    <xf numFmtId="0" fontId="2" fillId="0" borderId="4" xfId="0" applyFont="1" applyBorder="1"/>
    <xf numFmtId="0" fontId="5" fillId="0" borderId="0" xfId="0" applyFont="1"/>
    <xf numFmtId="49" fontId="0" fillId="0" borderId="5" xfId="0" applyNumberFormat="1" applyBorder="1"/>
    <xf numFmtId="49" fontId="0" fillId="0" borderId="6" xfId="0" applyNumberFormat="1" applyBorder="1"/>
    <xf numFmtId="49" fontId="3" fillId="0" borderId="6" xfId="0" applyNumberFormat="1" applyFont="1" applyBorder="1" applyAlignment="1">
      <alignment horizontal="left" vertical="top"/>
    </xf>
    <xf numFmtId="1" fontId="0" fillId="0" borderId="5" xfId="0" applyNumberFormat="1" applyBorder="1"/>
    <xf numFmtId="1" fontId="0" fillId="0" borderId="6" xfId="0" applyNumberFormat="1" applyBorder="1"/>
    <xf numFmtId="1" fontId="0" fillId="0" borderId="7" xfId="0" applyNumberFormat="1" applyBorder="1"/>
    <xf numFmtId="1" fontId="6" fillId="0" borderId="0" xfId="0" applyNumberFormat="1" applyFont="1"/>
    <xf numFmtId="1" fontId="0" fillId="0" borderId="0" xfId="0" applyNumberFormat="1" applyBorder="1"/>
    <xf numFmtId="49" fontId="0" fillId="0" borderId="0" xfId="0" applyNumberFormat="1" applyBorder="1"/>
    <xf numFmtId="0" fontId="0" fillId="0" borderId="0" xfId="0" applyBorder="1"/>
    <xf numFmtId="1" fontId="0" fillId="0" borderId="0" xfId="0" quotePrefix="1" applyNumberFormat="1" applyBorder="1"/>
    <xf numFmtId="49" fontId="0" fillId="0" borderId="6" xfId="0" applyNumberFormat="1" applyBorder="1" applyAlignment="1">
      <alignment wrapText="1"/>
    </xf>
    <xf numFmtId="0" fontId="0" fillId="0" borderId="0" xfId="0" applyAlignment="1">
      <alignment vertical="top" wrapText="1"/>
    </xf>
    <xf numFmtId="0" fontId="9" fillId="0" borderId="0" xfId="0" applyFont="1"/>
    <xf numFmtId="0" fontId="10" fillId="0" borderId="0" xfId="0" applyFont="1"/>
    <xf numFmtId="0" fontId="0" fillId="0" borderId="0" xfId="0" applyAlignment="1">
      <alignment wrapText="1"/>
    </xf>
    <xf numFmtId="0" fontId="0" fillId="4" borderId="8" xfId="0" applyFill="1" applyBorder="1"/>
    <xf numFmtId="14" fontId="7" fillId="4" borderId="8" xfId="0" applyNumberFormat="1" applyFont="1" applyFill="1" applyBorder="1"/>
    <xf numFmtId="0" fontId="0" fillId="4" borderId="0" xfId="0" applyFill="1" applyBorder="1" applyAlignment="1">
      <alignment vertical="center"/>
    </xf>
    <xf numFmtId="14" fontId="12" fillId="4" borderId="0" xfId="0" applyNumberFormat="1" applyFont="1" applyFill="1" applyBorder="1" applyAlignment="1">
      <alignment vertical="center"/>
    </xf>
    <xf numFmtId="0" fontId="3" fillId="4" borderId="0" xfId="0" applyFont="1" applyFill="1" applyBorder="1" applyAlignment="1">
      <alignment vertical="center"/>
    </xf>
    <xf numFmtId="49" fontId="13" fillId="4" borderId="8" xfId="0" applyNumberFormat="1" applyFont="1" applyFill="1" applyBorder="1" applyAlignment="1">
      <alignment horizontal="left"/>
    </xf>
    <xf numFmtId="49" fontId="4" fillId="0" borderId="0" xfId="0" applyNumberFormat="1" applyFont="1" applyAlignment="1">
      <alignment horizontal="left"/>
    </xf>
    <xf numFmtId="168" fontId="2" fillId="3" borderId="1" xfId="0" applyNumberFormat="1" applyFont="1" applyFill="1" applyBorder="1" applyAlignment="1" applyProtection="1">
      <alignment horizontal="center" vertical="center" wrapText="1"/>
    </xf>
    <xf numFmtId="168" fontId="0" fillId="0" borderId="0" xfId="0" applyNumberFormat="1"/>
    <xf numFmtId="0" fontId="15" fillId="0" borderId="0" xfId="0" applyFont="1"/>
    <xf numFmtId="0" fontId="15" fillId="0" borderId="0" xfId="0" applyFont="1" applyAlignment="1">
      <alignment horizontal="center" vertical="center" wrapText="1"/>
    </xf>
    <xf numFmtId="0" fontId="15" fillId="0" borderId="0" xfId="0" applyFont="1" applyAlignment="1">
      <alignment horizontal="center"/>
    </xf>
    <xf numFmtId="0" fontId="2" fillId="0" borderId="9" xfId="0" applyFont="1" applyBorder="1"/>
    <xf numFmtId="0" fontId="0" fillId="0" borderId="10" xfId="0" applyBorder="1"/>
    <xf numFmtId="0" fontId="0" fillId="0" borderId="11" xfId="0" applyBorder="1"/>
    <xf numFmtId="0" fontId="0" fillId="0" borderId="12" xfId="0" applyBorder="1"/>
    <xf numFmtId="0" fontId="0" fillId="0" borderId="0" xfId="0" applyBorder="1" applyAlignment="1">
      <alignment horizontal="right"/>
    </xf>
    <xf numFmtId="0" fontId="0" fillId="0" borderId="13" xfId="0" applyBorder="1"/>
    <xf numFmtId="0" fontId="0" fillId="0" borderId="14" xfId="0" applyBorder="1"/>
    <xf numFmtId="0" fontId="0" fillId="0" borderId="15" xfId="0" applyBorder="1"/>
    <xf numFmtId="0" fontId="2" fillId="0" borderId="16" xfId="0" applyFont="1" applyBorder="1"/>
    <xf numFmtId="0" fontId="2" fillId="0" borderId="10" xfId="0" applyFont="1" applyBorder="1"/>
    <xf numFmtId="17" fontId="0" fillId="0" borderId="11" xfId="0" applyNumberFormat="1" applyBorder="1"/>
    <xf numFmtId="17" fontId="0" fillId="0" borderId="13" xfId="0" applyNumberFormat="1" applyBorder="1"/>
    <xf numFmtId="0" fontId="0" fillId="0" borderId="0" xfId="0" applyAlignment="1">
      <alignment horizontal="left" vertical="center"/>
    </xf>
    <xf numFmtId="49" fontId="2" fillId="3" borderId="17" xfId="0" applyNumberFormat="1" applyFont="1" applyFill="1" applyBorder="1" applyAlignment="1" applyProtection="1">
      <alignment horizontal="center" vertical="center" wrapText="1"/>
    </xf>
    <xf numFmtId="49" fontId="17" fillId="0" borderId="6" xfId="0" applyNumberFormat="1" applyFont="1" applyFill="1" applyBorder="1" applyAlignment="1" applyProtection="1">
      <alignment horizontal="center" vertical="center" wrapText="1"/>
      <protection locked="0"/>
    </xf>
    <xf numFmtId="49" fontId="0" fillId="0" borderId="0" xfId="0" applyNumberFormat="1" applyAlignment="1">
      <alignment horizontal="center" vertical="center" wrapText="1"/>
    </xf>
    <xf numFmtId="165" fontId="17" fillId="0" borderId="6" xfId="0" applyNumberFormat="1" applyFont="1" applyFill="1" applyBorder="1" applyAlignment="1" applyProtection="1">
      <alignment horizontal="left" vertical="center" wrapText="1"/>
      <protection locked="0"/>
    </xf>
    <xf numFmtId="0" fontId="17" fillId="0" borderId="6" xfId="0" applyFont="1" applyFill="1" applyBorder="1" applyAlignment="1" applyProtection="1">
      <alignment horizontal="left" vertical="center" wrapText="1"/>
      <protection locked="0"/>
    </xf>
    <xf numFmtId="0" fontId="17" fillId="0" borderId="6" xfId="0" applyFont="1" applyFill="1" applyBorder="1" applyAlignment="1" applyProtection="1">
      <alignment vertical="top" wrapText="1"/>
    </xf>
    <xf numFmtId="167" fontId="17" fillId="0" borderId="6" xfId="0" applyNumberFormat="1" applyFont="1" applyFill="1" applyBorder="1" applyAlignment="1">
      <alignment vertical="top"/>
    </xf>
    <xf numFmtId="165" fontId="17" fillId="0" borderId="6" xfId="0" applyNumberFormat="1" applyFont="1" applyFill="1" applyBorder="1" applyAlignment="1">
      <alignment vertical="top" wrapText="1"/>
    </xf>
    <xf numFmtId="0" fontId="17" fillId="0" borderId="6" xfId="0" applyFont="1" applyBorder="1" applyAlignment="1">
      <alignment vertical="top" wrapText="1"/>
    </xf>
    <xf numFmtId="169" fontId="18" fillId="0" borderId="0" xfId="0" applyNumberFormat="1" applyFont="1" applyBorder="1" applyAlignment="1">
      <alignment horizontal="center" vertical="top"/>
    </xf>
    <xf numFmtId="0" fontId="18" fillId="0" borderId="0" xfId="0" applyFont="1" applyBorder="1" applyAlignment="1">
      <alignment horizontal="center" vertical="top"/>
    </xf>
    <xf numFmtId="0" fontId="18" fillId="0" borderId="0" xfId="0" applyFont="1"/>
    <xf numFmtId="0" fontId="17" fillId="0" borderId="0" xfId="0" applyFont="1"/>
    <xf numFmtId="168" fontId="2" fillId="3" borderId="3" xfId="0" applyNumberFormat="1" applyFont="1" applyFill="1" applyBorder="1" applyAlignment="1" applyProtection="1">
      <alignment horizontal="center" vertical="center" wrapText="1"/>
    </xf>
    <xf numFmtId="170" fontId="17" fillId="0" borderId="6" xfId="1" applyNumberFormat="1" applyFont="1" applyFill="1" applyBorder="1" applyAlignment="1">
      <alignment vertical="top"/>
    </xf>
    <xf numFmtId="0" fontId="2" fillId="2" borderId="18" xfId="3" applyFont="1" applyBorder="1"/>
    <xf numFmtId="0" fontId="2" fillId="2" borderId="19" xfId="3" applyFont="1" applyBorder="1"/>
    <xf numFmtId="0" fontId="1" fillId="2" borderId="0" xfId="3"/>
    <xf numFmtId="0" fontId="2" fillId="2" borderId="5" xfId="3" applyFont="1" applyBorder="1"/>
    <xf numFmtId="0" fontId="2" fillId="2" borderId="19" xfId="3" applyFont="1" applyBorder="1" applyAlignment="1">
      <alignment horizontal="center"/>
    </xf>
    <xf numFmtId="166" fontId="2" fillId="2" borderId="19" xfId="3" applyNumberFormat="1" applyFont="1" applyBorder="1" applyAlignment="1">
      <alignment horizontal="center"/>
    </xf>
    <xf numFmtId="166" fontId="2" fillId="2" borderId="6" xfId="3" applyNumberFormat="1" applyFont="1" applyBorder="1" applyAlignment="1">
      <alignment horizontal="center"/>
    </xf>
    <xf numFmtId="166" fontId="2" fillId="2" borderId="6" xfId="0" applyNumberFormat="1" applyFont="1" applyFill="1" applyBorder="1" applyAlignment="1">
      <alignment horizontal="center"/>
    </xf>
    <xf numFmtId="0" fontId="1" fillId="2" borderId="5" xfId="3" applyFont="1" applyBorder="1"/>
    <xf numFmtId="0" fontId="1" fillId="2" borderId="6" xfId="3" applyFont="1" applyBorder="1"/>
    <xf numFmtId="0" fontId="1" fillId="2" borderId="6" xfId="3" applyFont="1" applyBorder="1" applyAlignment="1">
      <alignment horizontal="center"/>
    </xf>
    <xf numFmtId="0" fontId="1" fillId="2" borderId="6" xfId="0" applyFont="1" applyFill="1" applyBorder="1" applyAlignment="1">
      <alignment horizontal="center"/>
    </xf>
    <xf numFmtId="49" fontId="12" fillId="4" borderId="20" xfId="0" applyNumberFormat="1" applyFont="1" applyFill="1" applyBorder="1" applyAlignment="1">
      <alignment horizontal="left" vertical="center" wrapText="1"/>
    </xf>
    <xf numFmtId="0" fontId="0" fillId="4" borderId="0" xfId="0" applyFill="1"/>
    <xf numFmtId="0" fontId="0" fillId="4" borderId="0" xfId="0" applyFill="1" applyBorder="1"/>
    <xf numFmtId="14" fontId="0" fillId="0" borderId="0" xfId="0" applyNumberFormat="1"/>
    <xf numFmtId="0" fontId="0" fillId="4" borderId="0" xfId="0" applyFill="1" applyAlignment="1">
      <alignment horizontal="center"/>
    </xf>
    <xf numFmtId="49" fontId="13" fillId="4" borderId="0" xfId="0" applyNumberFormat="1" applyFont="1" applyFill="1" applyBorder="1" applyAlignment="1">
      <alignment horizontal="left"/>
    </xf>
    <xf numFmtId="49" fontId="12" fillId="4" borderId="0" xfId="0" applyNumberFormat="1" applyFont="1" applyFill="1" applyBorder="1" applyAlignment="1">
      <alignment vertical="center" wrapText="1"/>
    </xf>
    <xf numFmtId="49" fontId="12" fillId="4" borderId="0" xfId="0" applyNumberFormat="1" applyFont="1" applyFill="1" applyBorder="1" applyAlignment="1">
      <alignment vertical="center"/>
    </xf>
    <xf numFmtId="49" fontId="12" fillId="4" borderId="0" xfId="0" applyNumberFormat="1" applyFont="1" applyFill="1" applyBorder="1" applyAlignment="1">
      <alignment horizontal="left" vertical="center" wrapText="1"/>
    </xf>
    <xf numFmtId="0" fontId="0" fillId="0" borderId="0" xfId="0" applyFill="1"/>
    <xf numFmtId="49" fontId="20" fillId="4" borderId="0" xfId="0" applyNumberFormat="1" applyFont="1" applyFill="1" applyBorder="1" applyAlignment="1">
      <alignment horizontal="left"/>
    </xf>
    <xf numFmtId="49" fontId="20" fillId="4" borderId="8" xfId="0" applyNumberFormat="1" applyFont="1" applyFill="1" applyBorder="1" applyAlignment="1">
      <alignment horizontal="left"/>
    </xf>
    <xf numFmtId="0" fontId="21" fillId="4" borderId="8" xfId="0" applyFont="1" applyFill="1" applyBorder="1"/>
    <xf numFmtId="0" fontId="0" fillId="6" borderId="0" xfId="0" applyFill="1"/>
    <xf numFmtId="0" fontId="15" fillId="6" borderId="0" xfId="0" applyFont="1" applyFill="1" applyAlignment="1">
      <alignment horizontal="center"/>
    </xf>
    <xf numFmtId="0" fontId="15" fillId="6" borderId="0" xfId="0" applyFont="1" applyFill="1"/>
    <xf numFmtId="0" fontId="23" fillId="4" borderId="0" xfId="2" applyFont="1" applyFill="1" applyAlignment="1" applyProtection="1">
      <alignment horizontal="center" wrapText="1"/>
    </xf>
    <xf numFmtId="0" fontId="2" fillId="0" borderId="16" xfId="0" applyFont="1" applyBorder="1" applyAlignment="1">
      <alignment horizontal="centerContinuous"/>
    </xf>
    <xf numFmtId="0" fontId="2" fillId="0" borderId="9" xfId="0" applyFont="1" applyBorder="1" applyAlignment="1">
      <alignment horizontal="centerContinuous"/>
    </xf>
    <xf numFmtId="0" fontId="19" fillId="4" borderId="0" xfId="0" applyFont="1" applyFill="1" applyAlignment="1">
      <alignment horizontal="left"/>
    </xf>
    <xf numFmtId="0" fontId="0" fillId="0" borderId="0" xfId="0" applyNumberFormat="1"/>
    <xf numFmtId="0" fontId="17" fillId="0" borderId="6" xfId="0" applyFont="1" applyBorder="1"/>
    <xf numFmtId="168" fontId="17" fillId="0" borderId="6" xfId="0" applyNumberFormat="1" applyFont="1" applyFill="1" applyBorder="1" applyAlignment="1" applyProtection="1">
      <alignment horizontal="center" vertical="top" wrapText="1"/>
      <protection locked="0"/>
    </xf>
    <xf numFmtId="0" fontId="17" fillId="0" borderId="25" xfId="0" applyFont="1" applyFill="1" applyBorder="1" applyAlignment="1">
      <alignment vertical="top"/>
    </xf>
    <xf numFmtId="0" fontId="17" fillId="0" borderId="26" xfId="0" applyFont="1" applyBorder="1" applyAlignment="1">
      <alignment horizontal="center" vertical="top"/>
    </xf>
    <xf numFmtId="0" fontId="0" fillId="6" borderId="27" xfId="0" applyFill="1" applyBorder="1" applyAlignment="1">
      <alignment horizontal="center"/>
    </xf>
    <xf numFmtId="0" fontId="22" fillId="6" borderId="4" xfId="0" applyFont="1" applyFill="1" applyBorder="1" applyAlignment="1">
      <alignment horizontal="left" vertical="center"/>
    </xf>
    <xf numFmtId="49" fontId="0" fillId="6" borderId="4" xfId="0" applyNumberFormat="1" applyFill="1" applyBorder="1" applyAlignment="1">
      <alignment horizontal="center" vertical="center" wrapText="1"/>
    </xf>
    <xf numFmtId="0" fontId="0" fillId="6" borderId="4" xfId="0" applyFill="1" applyBorder="1"/>
    <xf numFmtId="0" fontId="0" fillId="6" borderId="4" xfId="0" applyFill="1" applyBorder="1" applyAlignment="1">
      <alignment wrapText="1"/>
    </xf>
    <xf numFmtId="168" fontId="0" fillId="6" borderId="4" xfId="0" applyNumberFormat="1" applyFill="1" applyBorder="1"/>
    <xf numFmtId="0" fontId="0" fillId="6" borderId="28" xfId="0" applyFill="1" applyBorder="1" applyAlignment="1">
      <alignment horizontal="center"/>
    </xf>
    <xf numFmtId="0" fontId="0" fillId="0" borderId="0" xfId="0" applyAlignment="1">
      <alignment horizontal="center"/>
    </xf>
    <xf numFmtId="165" fontId="14" fillId="0" borderId="6" xfId="0" applyNumberFormat="1" applyFont="1" applyFill="1" applyBorder="1" applyAlignment="1">
      <alignment vertical="top" wrapText="1"/>
    </xf>
    <xf numFmtId="0" fontId="14" fillId="0" borderId="6" xfId="0" applyFont="1" applyFill="1" applyBorder="1" applyAlignment="1" applyProtection="1">
      <alignment horizontal="left" vertical="center" wrapText="1"/>
      <protection locked="0"/>
    </xf>
    <xf numFmtId="0" fontId="14" fillId="0" borderId="6" xfId="0" applyFont="1" applyFill="1" applyBorder="1" applyAlignment="1" applyProtection="1">
      <alignment vertical="top" wrapText="1"/>
    </xf>
    <xf numFmtId="49" fontId="14" fillId="0" borderId="6" xfId="0" applyNumberFormat="1" applyFont="1" applyFill="1" applyBorder="1" applyAlignment="1" applyProtection="1">
      <alignment horizontal="center" vertical="center" wrapText="1"/>
      <protection locked="0"/>
    </xf>
    <xf numFmtId="0" fontId="0" fillId="0" borderId="29" xfId="0" pivotButton="1" applyBorder="1"/>
    <xf numFmtId="0" fontId="0" fillId="0" borderId="30" xfId="0" applyBorder="1"/>
    <xf numFmtId="0" fontId="0" fillId="0" borderId="31" xfId="0" applyBorder="1"/>
    <xf numFmtId="0" fontId="0" fillId="0" borderId="29" xfId="0" applyBorder="1"/>
    <xf numFmtId="0" fontId="0" fillId="0" borderId="32" xfId="0" applyBorder="1"/>
    <xf numFmtId="0" fontId="0" fillId="0" borderId="33" xfId="0" applyBorder="1"/>
    <xf numFmtId="0" fontId="0" fillId="0" borderId="29" xfId="0" applyNumberFormat="1" applyBorder="1"/>
    <xf numFmtId="0" fontId="0" fillId="0" borderId="32" xfId="0" applyNumberFormat="1" applyBorder="1"/>
    <xf numFmtId="0" fontId="0" fillId="0" borderId="33" xfId="0" applyNumberFormat="1" applyBorder="1"/>
    <xf numFmtId="0" fontId="0" fillId="0" borderId="34" xfId="0" applyBorder="1"/>
    <xf numFmtId="0" fontId="0" fillId="0" borderId="34" xfId="0" applyNumberFormat="1" applyBorder="1"/>
    <xf numFmtId="0" fontId="0" fillId="0" borderId="35" xfId="0" applyNumberFormat="1" applyBorder="1"/>
    <xf numFmtId="0" fontId="0" fillId="0" borderId="36" xfId="0" applyBorder="1"/>
    <xf numFmtId="0" fontId="0" fillId="0" borderId="36" xfId="0" applyNumberFormat="1" applyBorder="1"/>
    <xf numFmtId="0" fontId="0" fillId="0" borderId="37" xfId="0" applyNumberFormat="1" applyBorder="1"/>
    <xf numFmtId="0" fontId="0" fillId="0" borderId="38" xfId="0" applyNumberFormat="1" applyBorder="1"/>
    <xf numFmtId="168" fontId="14" fillId="0" borderId="6" xfId="0" applyNumberFormat="1" applyFont="1" applyFill="1" applyBorder="1" applyAlignment="1" applyProtection="1">
      <alignment horizontal="center" vertical="top" wrapText="1"/>
      <protection locked="0"/>
    </xf>
    <xf numFmtId="0" fontId="0" fillId="0" borderId="39" xfId="0" applyBorder="1"/>
    <xf numFmtId="0" fontId="0" fillId="0" borderId="6" xfId="0" applyBorder="1"/>
    <xf numFmtId="0" fontId="11" fillId="0" borderId="6" xfId="0" applyFont="1" applyBorder="1"/>
    <xf numFmtId="0" fontId="11" fillId="0" borderId="6" xfId="0" applyFont="1" applyBorder="1" applyAlignment="1">
      <alignment wrapText="1"/>
    </xf>
    <xf numFmtId="16" fontId="1" fillId="2" borderId="6" xfId="3" applyNumberFormat="1" applyBorder="1"/>
    <xf numFmtId="49" fontId="24" fillId="7" borderId="23" xfId="0" applyNumberFormat="1" applyFont="1" applyFill="1" applyBorder="1" applyAlignment="1">
      <alignment horizontal="centerContinuous" wrapText="1"/>
    </xf>
    <xf numFmtId="49" fontId="24" fillId="7" borderId="8" xfId="0" applyNumberFormat="1" applyFont="1" applyFill="1" applyBorder="1" applyAlignment="1">
      <alignment horizontal="centerContinuous" wrapText="1"/>
    </xf>
    <xf numFmtId="0" fontId="25" fillId="7" borderId="8" xfId="0" applyFont="1" applyFill="1" applyBorder="1" applyAlignment="1">
      <alignment wrapText="1"/>
    </xf>
    <xf numFmtId="0" fontId="25" fillId="7" borderId="8" xfId="0" applyFont="1" applyFill="1" applyBorder="1"/>
    <xf numFmtId="0" fontId="25" fillId="7" borderId="21" xfId="0" applyFont="1" applyFill="1" applyBorder="1" applyAlignment="1">
      <alignment horizontal="center"/>
    </xf>
    <xf numFmtId="0" fontId="27" fillId="7" borderId="0" xfId="0" applyFont="1" applyFill="1" applyBorder="1" applyAlignment="1">
      <alignment horizontal="centerContinuous" vertical="center"/>
    </xf>
    <xf numFmtId="0" fontId="28" fillId="7" borderId="0" xfId="2" applyFont="1" applyFill="1" applyBorder="1" applyAlignment="1" applyProtection="1">
      <alignment horizontal="center" wrapText="1"/>
    </xf>
    <xf numFmtId="0" fontId="25" fillId="7" borderId="0" xfId="0" applyFont="1" applyFill="1" applyBorder="1" applyAlignment="1">
      <alignment wrapText="1"/>
    </xf>
    <xf numFmtId="0" fontId="25" fillId="7" borderId="0" xfId="0" applyFont="1" applyFill="1" applyBorder="1" applyAlignment="1">
      <alignment vertical="center"/>
    </xf>
    <xf numFmtId="168" fontId="25" fillId="7" borderId="0" xfId="0" applyNumberFormat="1" applyFont="1" applyFill="1" applyBorder="1"/>
    <xf numFmtId="168" fontId="29" fillId="7" borderId="0" xfId="2" applyNumberFormat="1" applyFont="1" applyFill="1" applyBorder="1" applyAlignment="1" applyProtection="1"/>
    <xf numFmtId="0" fontId="25" fillId="7" borderId="0" xfId="0" applyFont="1" applyFill="1" applyBorder="1"/>
    <xf numFmtId="0" fontId="25" fillId="7" borderId="22" xfId="0" applyFont="1" applyFill="1" applyBorder="1" applyAlignment="1">
      <alignment horizontal="center"/>
    </xf>
    <xf numFmtId="49" fontId="30" fillId="7" borderId="24" xfId="0" applyNumberFormat="1" applyFont="1" applyFill="1" applyBorder="1" applyAlignment="1">
      <alignment horizontal="center" vertical="center" wrapText="1"/>
    </xf>
    <xf numFmtId="49" fontId="26" fillId="7" borderId="0" xfId="0" applyNumberFormat="1" applyFont="1" applyFill="1" applyBorder="1" applyAlignment="1">
      <alignment horizontal="left" vertical="center" wrapText="1"/>
    </xf>
    <xf numFmtId="14" fontId="26" fillId="7" borderId="0" xfId="0" applyNumberFormat="1" applyFont="1" applyFill="1" applyBorder="1" applyAlignment="1">
      <alignment vertical="center"/>
    </xf>
    <xf numFmtId="168" fontId="29" fillId="7" borderId="0" xfId="2" applyNumberFormat="1" applyFont="1" applyFill="1" applyBorder="1" applyAlignment="1" applyProtection="1">
      <alignment vertical="top"/>
    </xf>
    <xf numFmtId="49" fontId="31" fillId="7" borderId="0" xfId="0" applyNumberFormat="1" applyFont="1" applyFill="1" applyBorder="1" applyAlignment="1">
      <alignment horizontal="centerContinuous" vertical="center"/>
    </xf>
    <xf numFmtId="0" fontId="26" fillId="7" borderId="0" xfId="0" applyNumberFormat="1" applyFont="1" applyFill="1" applyBorder="1" applyAlignment="1">
      <alignment horizontal="right" vertical="center" wrapText="1"/>
    </xf>
    <xf numFmtId="14" fontId="26" fillId="7" borderId="0" xfId="0" applyNumberFormat="1" applyFont="1" applyFill="1" applyBorder="1" applyAlignment="1">
      <alignment horizontal="left" vertical="center" wrapText="1"/>
    </xf>
    <xf numFmtId="0" fontId="2" fillId="3" borderId="17" xfId="0" applyFont="1" applyFill="1" applyBorder="1" applyAlignment="1" applyProtection="1">
      <alignment horizontal="center" vertical="center" wrapText="1"/>
    </xf>
    <xf numFmtId="0" fontId="2" fillId="3" borderId="40" xfId="0" applyFont="1" applyFill="1" applyBorder="1" applyAlignment="1" applyProtection="1">
      <alignment horizontal="left" vertical="center" wrapText="1"/>
    </xf>
    <xf numFmtId="49" fontId="24" fillId="7" borderId="8" xfId="0" applyNumberFormat="1" applyFont="1" applyFill="1" applyBorder="1" applyAlignment="1">
      <alignment horizontal="left" wrapText="1"/>
    </xf>
    <xf numFmtId="0" fontId="25" fillId="7" borderId="0" xfId="0" applyFont="1" applyFill="1" applyBorder="1" applyAlignment="1">
      <alignment horizontal="left" vertical="center"/>
    </xf>
    <xf numFmtId="0" fontId="25" fillId="7" borderId="0" xfId="0" applyFont="1" applyFill="1" applyBorder="1" applyAlignment="1">
      <alignment horizontal="left"/>
    </xf>
    <xf numFmtId="0" fontId="2" fillId="3" borderId="3" xfId="0" applyFont="1" applyFill="1" applyBorder="1" applyAlignment="1" applyProtection="1">
      <alignment horizontal="left" vertical="center" wrapText="1"/>
    </xf>
    <xf numFmtId="0" fontId="17" fillId="5" borderId="6" xfId="0" applyFont="1" applyFill="1" applyBorder="1" applyAlignment="1">
      <alignment horizontal="left" vertical="top"/>
    </xf>
    <xf numFmtId="0" fontId="0" fillId="6" borderId="4" xfId="0" applyFill="1" applyBorder="1" applyAlignment="1">
      <alignment horizontal="left"/>
    </xf>
    <xf numFmtId="0" fontId="0" fillId="0" borderId="0" xfId="0" applyAlignment="1">
      <alignment horizontal="left"/>
    </xf>
    <xf numFmtId="0" fontId="17" fillId="0" borderId="26" xfId="0" applyFont="1" applyBorder="1" applyAlignment="1">
      <alignment horizontal="center"/>
    </xf>
    <xf numFmtId="49" fontId="0" fillId="0" borderId="0" xfId="0" applyNumberFormat="1"/>
    <xf numFmtId="49" fontId="1" fillId="0" borderId="0" xfId="0" applyNumberFormat="1" applyFont="1"/>
    <xf numFmtId="49" fontId="26" fillId="7" borderId="24" xfId="0" applyNumberFormat="1" applyFont="1" applyFill="1" applyBorder="1" applyAlignment="1">
      <alignment horizontal="center" vertical="center" wrapText="1"/>
    </xf>
    <xf numFmtId="49" fontId="26" fillId="7" borderId="0" xfId="0" applyNumberFormat="1" applyFont="1" applyFill="1" applyBorder="1" applyAlignment="1">
      <alignment horizontal="center" vertical="center" wrapText="1"/>
    </xf>
    <xf numFmtId="0" fontId="23" fillId="4" borderId="0" xfId="2" applyFont="1" applyFill="1" applyAlignment="1" applyProtection="1">
      <alignment horizontal="center" wrapText="1"/>
    </xf>
    <xf numFmtId="0" fontId="0" fillId="0" borderId="0" xfId="0" applyAlignment="1">
      <alignment horizontal="center" vertical="top" wrapText="1"/>
    </xf>
    <xf numFmtId="0" fontId="0" fillId="0" borderId="0" xfId="0" applyAlignment="1">
      <alignment horizontal="center"/>
    </xf>
    <xf numFmtId="0" fontId="0" fillId="0" borderId="0" xfId="0" applyAlignment="1">
      <alignment horizontal="center" wrapText="1"/>
    </xf>
  </cellXfs>
  <cellStyles count="4">
    <cellStyle name="Comma" xfId="1" builtinId="3"/>
    <cellStyle name="Hyperlink" xfId="2" builtinId="8"/>
    <cellStyle name="Normal" xfId="0" builtinId="0"/>
    <cellStyle name="Normal_MFA meeting_050421" xfId="3"/>
  </cellStyles>
  <dxfs count="16">
    <dxf>
      <fill>
        <patternFill>
          <bgColor indexed="15"/>
        </patternFill>
      </fill>
    </dxf>
    <dxf>
      <fill>
        <patternFill>
          <bgColor indexed="13"/>
        </patternFill>
      </fill>
    </dxf>
    <dxf>
      <fill>
        <patternFill>
          <bgColor indexed="10"/>
        </patternFill>
      </fill>
    </dxf>
    <dxf>
      <fill>
        <patternFill>
          <bgColor indexed="15"/>
        </patternFill>
      </fill>
    </dxf>
    <dxf>
      <fill>
        <patternFill>
          <bgColor indexed="13"/>
        </patternFill>
      </fill>
    </dxf>
    <dxf>
      <fill>
        <patternFill>
          <bgColor indexed="10"/>
        </patternFill>
      </fill>
    </dxf>
    <dxf>
      <fill>
        <patternFill>
          <bgColor indexed="15"/>
        </patternFill>
      </fill>
    </dxf>
    <dxf>
      <fill>
        <patternFill>
          <bgColor indexed="13"/>
        </patternFill>
      </fill>
    </dxf>
    <dxf>
      <fill>
        <patternFill>
          <bgColor indexed="10"/>
        </patternFill>
      </fill>
    </dxf>
    <dxf>
      <font>
        <b/>
        <i val="0"/>
      </font>
      <fill>
        <patternFill>
          <bgColor rgb="FFFFC000"/>
        </patternFill>
      </fill>
    </dxf>
    <dxf>
      <fill>
        <patternFill>
          <bgColor indexed="15"/>
        </patternFill>
      </fill>
    </dxf>
    <dxf>
      <fill>
        <patternFill>
          <bgColor indexed="13"/>
        </patternFill>
      </fill>
    </dxf>
    <dxf>
      <fill>
        <patternFill>
          <bgColor indexed="10"/>
        </patternFill>
      </fill>
    </dxf>
    <dxf>
      <fill>
        <patternFill>
          <bgColor indexed="15"/>
        </patternFill>
      </fill>
    </dxf>
    <dxf>
      <fill>
        <patternFill>
          <bgColor indexed="13"/>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25" b="1" i="0" u="none" strike="noStrike" baseline="0">
                <a:solidFill>
                  <a:srgbClr val="000000"/>
                </a:solidFill>
                <a:latin typeface="Arial"/>
                <a:ea typeface="Arial"/>
                <a:cs typeface="Arial"/>
              </a:defRPr>
            </a:pPr>
            <a:r>
              <a:rPr lang="fr-FR"/>
              <a:t>Status OPL</a:t>
            </a:r>
          </a:p>
        </c:rich>
      </c:tx>
      <c:layout>
        <c:manualLayout>
          <c:xMode val="edge"/>
          <c:yMode val="edge"/>
          <c:x val="0.41617647058823531"/>
          <c:y val="3.3802863395223641E-2"/>
        </c:manualLayout>
      </c:layout>
      <c:overlay val="0"/>
      <c:spPr>
        <a:noFill/>
        <a:ln w="25400">
          <a:noFill/>
        </a:ln>
      </c:spPr>
    </c:title>
    <c:autoTitleDeleted val="0"/>
    <c:plotArea>
      <c:layout>
        <c:manualLayout>
          <c:layoutTarget val="inner"/>
          <c:xMode val="edge"/>
          <c:yMode val="edge"/>
          <c:x val="9.7058823529411767E-2"/>
          <c:y val="0.21408480150308307"/>
          <c:w val="0.88088235294117645"/>
          <c:h val="0.56338105658706061"/>
        </c:manualLayout>
      </c:layout>
      <c:barChart>
        <c:barDir val="col"/>
        <c:grouping val="stacked"/>
        <c:varyColors val="0"/>
        <c:ser>
          <c:idx val="0"/>
          <c:order val="0"/>
          <c:spPr>
            <a:solidFill>
              <a:srgbClr val="9999FF"/>
            </a:solidFill>
            <a:ln w="12700">
              <a:solidFill>
                <a:srgbClr val="000000"/>
              </a:solidFill>
              <a:prstDash val="solid"/>
            </a:ln>
          </c:spPr>
          <c:invertIfNegative val="0"/>
          <c:cat>
            <c:strRef>
              <c:f>'Compl - by overdue'!$A$7:$A$17</c:f>
              <c:strCache>
                <c:ptCount val="11"/>
                <c:pt idx="0">
                  <c:v>on time</c:v>
                </c:pt>
                <c:pt idx="1">
                  <c:v>0</c:v>
                </c:pt>
                <c:pt idx="2">
                  <c:v>1</c:v>
                </c:pt>
                <c:pt idx="3">
                  <c:v>2</c:v>
                </c:pt>
                <c:pt idx="4">
                  <c:v>3</c:v>
                </c:pt>
                <c:pt idx="5">
                  <c:v>4</c:v>
                </c:pt>
                <c:pt idx="6">
                  <c:v>5</c:v>
                </c:pt>
                <c:pt idx="7">
                  <c:v>6</c:v>
                </c:pt>
                <c:pt idx="8">
                  <c:v>7</c:v>
                </c:pt>
                <c:pt idx="9">
                  <c:v>8</c:v>
                </c:pt>
                <c:pt idx="10">
                  <c:v>9</c:v>
                </c:pt>
              </c:strCache>
            </c:strRef>
          </c:cat>
          <c:val>
            <c:numRef>
              <c:f>'Compl - by overdue'!$E$7:$E$17</c:f>
              <c:numCache>
                <c:formatCode>General</c:formatCode>
                <c:ptCount val="11"/>
                <c:pt idx="0">
                  <c:v>2</c:v>
                </c:pt>
                <c:pt idx="1">
                  <c:v>0</c:v>
                </c:pt>
                <c:pt idx="2">
                  <c:v>0</c:v>
                </c:pt>
                <c:pt idx="3">
                  <c:v>0</c:v>
                </c:pt>
                <c:pt idx="4">
                  <c:v>0</c:v>
                </c:pt>
                <c:pt idx="5">
                  <c:v>0</c:v>
                </c:pt>
                <c:pt idx="6">
                  <c:v>0</c:v>
                </c:pt>
                <c:pt idx="7">
                  <c:v>0</c:v>
                </c:pt>
                <c:pt idx="8">
                  <c:v>0</c:v>
                </c:pt>
                <c:pt idx="9">
                  <c:v>1</c:v>
                </c:pt>
                <c:pt idx="10">
                  <c:v>0</c:v>
                </c:pt>
              </c:numCache>
            </c:numRef>
          </c:val>
        </c:ser>
        <c:dLbls>
          <c:showLegendKey val="0"/>
          <c:showVal val="0"/>
          <c:showCatName val="0"/>
          <c:showSerName val="0"/>
          <c:showPercent val="0"/>
          <c:showBubbleSize val="0"/>
        </c:dLbls>
        <c:gapWidth val="150"/>
        <c:overlap val="100"/>
        <c:axId val="360745280"/>
        <c:axId val="360745672"/>
      </c:barChart>
      <c:catAx>
        <c:axId val="360745280"/>
        <c:scaling>
          <c:orientation val="minMax"/>
        </c:scaling>
        <c:delete val="0"/>
        <c:axPos val="b"/>
        <c:title>
          <c:tx>
            <c:rich>
              <a:bodyPr/>
              <a:lstStyle/>
              <a:p>
                <a:pPr>
                  <a:defRPr sz="1150" b="1" i="0" u="none" strike="noStrike" baseline="0">
                    <a:solidFill>
                      <a:srgbClr val="000000"/>
                    </a:solidFill>
                    <a:latin typeface="Arial"/>
                    <a:ea typeface="Arial"/>
                    <a:cs typeface="Arial"/>
                  </a:defRPr>
                </a:pPr>
                <a:r>
                  <a:rPr lang="fr-FR"/>
                  <a:t>Weeks overdue</a:t>
                </a:r>
              </a:p>
            </c:rich>
          </c:tx>
          <c:layout>
            <c:manualLayout>
              <c:xMode val="edge"/>
              <c:yMode val="edge"/>
              <c:x val="0.45294117647058824"/>
              <c:y val="0.876057542992879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fr-FR"/>
          </a:p>
        </c:txPr>
        <c:crossAx val="360745672"/>
        <c:crosses val="autoZero"/>
        <c:auto val="0"/>
        <c:lblAlgn val="ctr"/>
        <c:lblOffset val="100"/>
        <c:tickLblSkip val="1"/>
        <c:tickMarkSkip val="1"/>
        <c:noMultiLvlLbl val="0"/>
      </c:catAx>
      <c:valAx>
        <c:axId val="360745672"/>
        <c:scaling>
          <c:orientation val="minMax"/>
          <c:max val="5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fr-FR"/>
                  <a:t>No. of Tasks</a:t>
                </a:r>
              </a:p>
            </c:rich>
          </c:tx>
          <c:layout>
            <c:manualLayout>
              <c:xMode val="edge"/>
              <c:yMode val="edge"/>
              <c:x val="2.5000000000000001E-2"/>
              <c:y val="0.3830991184792012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360745280"/>
        <c:crosses val="autoZero"/>
        <c:crossBetween val="between"/>
        <c:majorUnit val="5"/>
        <c:minorUnit val="1"/>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fr-FR"/>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22237011338269"/>
          <c:y val="8.1818423941832211E-2"/>
          <c:w val="0.76889000128761764"/>
          <c:h val="0.65454739153465769"/>
        </c:manualLayout>
      </c:layout>
      <c:barChart>
        <c:barDir val="col"/>
        <c:grouping val="stacked"/>
        <c:varyColors val="0"/>
        <c:ser>
          <c:idx val="0"/>
          <c:order val="0"/>
          <c:tx>
            <c:strRef>
              <c:f>'Compl - by overdue'!$I$7</c:f>
              <c:strCache>
                <c:ptCount val="1"/>
                <c:pt idx="0">
                  <c:v>On-time</c:v>
                </c:pt>
              </c:strCache>
            </c:strRef>
          </c:tx>
          <c:spPr>
            <a:solidFill>
              <a:srgbClr val="9999FF"/>
            </a:solidFill>
            <a:ln w="12700">
              <a:solidFill>
                <a:srgbClr val="000000"/>
              </a:solidFill>
              <a:prstDash val="solid"/>
            </a:ln>
          </c:spPr>
          <c:invertIfNegative val="0"/>
          <c:cat>
            <c:numRef>
              <c:f>'Compl - by overdue'!$H$8:$H$19</c:f>
              <c:numCache>
                <c:formatCode>mmm\-yy</c:formatCode>
                <c:ptCount val="12"/>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numCache>
            </c:numRef>
          </c:cat>
          <c:val>
            <c:numRef>
              <c:f>'Compl - by overdue'!$I$8:$I$19</c:f>
              <c:numCache>
                <c:formatCode>General</c:formatCode>
                <c:ptCount val="12"/>
                <c:pt idx="0">
                  <c:v>1</c:v>
                </c:pt>
                <c:pt idx="1">
                  <c:v>0</c:v>
                </c:pt>
                <c:pt idx="2">
                  <c:v>1</c:v>
                </c:pt>
                <c:pt idx="3">
                  <c:v>0</c:v>
                </c:pt>
                <c:pt idx="4">
                  <c:v>0</c:v>
                </c:pt>
                <c:pt idx="5">
                  <c:v>0</c:v>
                </c:pt>
                <c:pt idx="6">
                  <c:v>0</c:v>
                </c:pt>
                <c:pt idx="7">
                  <c:v>0</c:v>
                </c:pt>
                <c:pt idx="8">
                  <c:v>0</c:v>
                </c:pt>
                <c:pt idx="9">
                  <c:v>0</c:v>
                </c:pt>
                <c:pt idx="10">
                  <c:v>0</c:v>
                </c:pt>
                <c:pt idx="11">
                  <c:v>0</c:v>
                </c:pt>
              </c:numCache>
            </c:numRef>
          </c:val>
        </c:ser>
        <c:ser>
          <c:idx val="1"/>
          <c:order val="1"/>
          <c:tx>
            <c:strRef>
              <c:f>'Compl - by overdue'!$J$7</c:f>
              <c:strCache>
                <c:ptCount val="1"/>
                <c:pt idx="0">
                  <c:v>Overdue</c:v>
                </c:pt>
              </c:strCache>
            </c:strRef>
          </c:tx>
          <c:spPr>
            <a:solidFill>
              <a:srgbClr val="993366"/>
            </a:solidFill>
            <a:ln w="12700">
              <a:solidFill>
                <a:srgbClr val="000000"/>
              </a:solidFill>
              <a:prstDash val="solid"/>
            </a:ln>
          </c:spPr>
          <c:invertIfNegative val="0"/>
          <c:cat>
            <c:numRef>
              <c:f>'Compl - by overdue'!$H$8:$H$19</c:f>
              <c:numCache>
                <c:formatCode>mmm\-yy</c:formatCode>
                <c:ptCount val="12"/>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numCache>
            </c:numRef>
          </c:cat>
          <c:val>
            <c:numRef>
              <c:f>'Compl - by overdue'!$J$8:$J$19</c:f>
              <c:numCache>
                <c:formatCode>General</c:formatCode>
                <c:ptCount val="12"/>
                <c:pt idx="0">
                  <c:v>0</c:v>
                </c:pt>
                <c:pt idx="1">
                  <c:v>0</c:v>
                </c:pt>
                <c:pt idx="2">
                  <c:v>1</c:v>
                </c:pt>
                <c:pt idx="3">
                  <c:v>0</c:v>
                </c:pt>
                <c:pt idx="4">
                  <c:v>0</c:v>
                </c:pt>
                <c:pt idx="5">
                  <c:v>0</c:v>
                </c:pt>
                <c:pt idx="6">
                  <c:v>0</c:v>
                </c:pt>
                <c:pt idx="7">
                  <c:v>0</c:v>
                </c:pt>
                <c:pt idx="8">
                  <c:v>0</c:v>
                </c:pt>
                <c:pt idx="9">
                  <c:v>0</c:v>
                </c:pt>
                <c:pt idx="10">
                  <c:v>1</c:v>
                </c:pt>
                <c:pt idx="11">
                  <c:v>0</c:v>
                </c:pt>
              </c:numCache>
            </c:numRef>
          </c:val>
        </c:ser>
        <c:dLbls>
          <c:showLegendKey val="0"/>
          <c:showVal val="0"/>
          <c:showCatName val="0"/>
          <c:showSerName val="0"/>
          <c:showPercent val="0"/>
          <c:showBubbleSize val="0"/>
        </c:dLbls>
        <c:gapWidth val="150"/>
        <c:overlap val="100"/>
        <c:axId val="360746456"/>
        <c:axId val="360746848"/>
      </c:barChart>
      <c:catAx>
        <c:axId val="360746456"/>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fr-FR"/>
                  <a:t>Completion month</a:t>
                </a:r>
              </a:p>
            </c:rich>
          </c:tx>
          <c:layout>
            <c:manualLayout>
              <c:xMode val="edge"/>
              <c:yMode val="edge"/>
              <c:x val="0.3970376114548777"/>
              <c:y val="0.88182079137308056"/>
            </c:manualLayout>
          </c:layout>
          <c:overlay val="0"/>
          <c:spPr>
            <a:noFill/>
            <a:ln w="25400">
              <a:noFill/>
            </a:ln>
          </c:spPr>
        </c:title>
        <c:numFmt formatCode="mmm\-yy"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360746848"/>
        <c:crosses val="autoZero"/>
        <c:auto val="0"/>
        <c:lblAlgn val="ctr"/>
        <c:lblOffset val="100"/>
        <c:tickLblSkip val="1"/>
        <c:tickMarkSkip val="1"/>
        <c:noMultiLvlLbl val="0"/>
      </c:catAx>
      <c:valAx>
        <c:axId val="360746848"/>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fr-FR"/>
                  <a:t>Number of tasks</a:t>
                </a:r>
              </a:p>
            </c:rich>
          </c:tx>
          <c:layout>
            <c:manualLayout>
              <c:xMode val="edge"/>
              <c:yMode val="edge"/>
              <c:x val="2.3703737997306129E-2"/>
              <c:y val="0.2515158958211879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360746456"/>
        <c:crosses val="autoZero"/>
        <c:crossBetween val="between"/>
      </c:valAx>
      <c:spPr>
        <a:solidFill>
          <a:srgbClr val="C0C0C0"/>
        </a:solidFill>
        <a:ln w="12700">
          <a:solidFill>
            <a:srgbClr val="808080"/>
          </a:solidFill>
          <a:prstDash val="solid"/>
        </a:ln>
      </c:spPr>
    </c:plotArea>
    <c:legend>
      <c:legendPos val="r"/>
      <c:layout>
        <c:manualLayout>
          <c:xMode val="edge"/>
          <c:yMode val="edge"/>
          <c:x val="0.88740869127414823"/>
          <c:y val="0.34848587975224832"/>
          <c:w val="9.9259402863719426E-2"/>
          <c:h val="0.1303034159073624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[open_topic_listl_excelmadeeasy_no_macro.xlsx]By Resp - Status!PivotTable1</c:name>
    <c:fmtId val="0"/>
  </c:pivotSource>
  <c:chart>
    <c:autoTitleDeleted val="0"/>
    <c:pivotFmts>
      <c:pivotFmt>
        <c:idx val="0"/>
        <c:spPr>
          <a:solidFill>
            <a:srgbClr val="9999FF"/>
          </a:solidFill>
          <a:ln w="12700">
            <a:solidFill>
              <a:srgbClr val="000000"/>
            </a:solidFill>
            <a:prstDash val="solid"/>
          </a:ln>
        </c:spPr>
        <c:marker>
          <c:symbol val="none"/>
        </c:marker>
      </c:pivotFmt>
      <c:pivotFmt>
        <c:idx val="1"/>
        <c:spPr>
          <a:solidFill>
            <a:srgbClr val="993366"/>
          </a:solidFill>
          <a:ln w="12700">
            <a:solidFill>
              <a:srgbClr val="000000"/>
            </a:solidFill>
            <a:prstDash val="solid"/>
          </a:ln>
        </c:spPr>
        <c:marker>
          <c:symbol val="none"/>
        </c:marker>
      </c:pivotFmt>
      <c:pivotFmt>
        <c:idx val="2"/>
        <c:spPr>
          <a:solidFill>
            <a:srgbClr val="FFFFCC"/>
          </a:solidFill>
          <a:ln w="12700">
            <a:solidFill>
              <a:srgbClr val="000000"/>
            </a:solidFill>
            <a:prstDash val="solid"/>
          </a:ln>
        </c:spPr>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s>
    <c:plotArea>
      <c:layout/>
      <c:barChart>
        <c:barDir val="col"/>
        <c:grouping val="clustered"/>
        <c:varyColors val="0"/>
        <c:ser>
          <c:idx val="0"/>
          <c:order val="0"/>
          <c:tx>
            <c:strRef>
              <c:f>'By Resp - Status'!$C$6:$C$7</c:f>
              <c:strCache>
                <c:ptCount val="1"/>
                <c:pt idx="0">
                  <c:v>completed</c:v>
                </c:pt>
              </c:strCache>
            </c:strRef>
          </c:tx>
          <c:spPr>
            <a:solidFill>
              <a:srgbClr val="9999FF"/>
            </a:solidFill>
            <a:ln w="12700">
              <a:solidFill>
                <a:srgbClr val="000000"/>
              </a:solidFill>
              <a:prstDash val="solid"/>
            </a:ln>
          </c:spPr>
          <c:invertIfNegative val="0"/>
          <c:cat>
            <c:strRef>
              <c:f>'By Resp - Status'!$B$8:$B$13</c:f>
              <c:strCache>
                <c:ptCount val="5"/>
                <c:pt idx="0">
                  <c:v>you</c:v>
                </c:pt>
                <c:pt idx="1">
                  <c:v>myself</c:v>
                </c:pt>
                <c:pt idx="2">
                  <c:v>john</c:v>
                </c:pt>
                <c:pt idx="3">
                  <c:v>Laura</c:v>
                </c:pt>
                <c:pt idx="4">
                  <c:v>Lana</c:v>
                </c:pt>
              </c:strCache>
            </c:strRef>
          </c:cat>
          <c:val>
            <c:numRef>
              <c:f>'By Resp - Status'!$C$8:$C$13</c:f>
              <c:numCache>
                <c:formatCode>General</c:formatCode>
                <c:ptCount val="5"/>
                <c:pt idx="0">
                  <c:v>1</c:v>
                </c:pt>
                <c:pt idx="1">
                  <c:v>2</c:v>
                </c:pt>
                <c:pt idx="2">
                  <c:v>0</c:v>
                </c:pt>
                <c:pt idx="3">
                  <c:v>0</c:v>
                </c:pt>
                <c:pt idx="4">
                  <c:v>0</c:v>
                </c:pt>
              </c:numCache>
            </c:numRef>
          </c:val>
        </c:ser>
        <c:ser>
          <c:idx val="1"/>
          <c:order val="1"/>
          <c:tx>
            <c:strRef>
              <c:f>'By Resp - Status'!$D$6:$D$7</c:f>
              <c:strCache>
                <c:ptCount val="1"/>
                <c:pt idx="0">
                  <c:v>_overdue</c:v>
                </c:pt>
              </c:strCache>
            </c:strRef>
          </c:tx>
          <c:spPr>
            <a:solidFill>
              <a:srgbClr val="FFFFCC"/>
            </a:solidFill>
            <a:ln w="12700">
              <a:solidFill>
                <a:srgbClr val="000000"/>
              </a:solidFill>
              <a:prstDash val="solid"/>
            </a:ln>
          </c:spPr>
          <c:invertIfNegative val="0"/>
          <c:cat>
            <c:strRef>
              <c:f>'By Resp - Status'!$B$8:$B$13</c:f>
              <c:strCache>
                <c:ptCount val="5"/>
                <c:pt idx="0">
                  <c:v>you</c:v>
                </c:pt>
                <c:pt idx="1">
                  <c:v>myself</c:v>
                </c:pt>
                <c:pt idx="2">
                  <c:v>john</c:v>
                </c:pt>
                <c:pt idx="3">
                  <c:v>Laura</c:v>
                </c:pt>
                <c:pt idx="4">
                  <c:v>Lana</c:v>
                </c:pt>
              </c:strCache>
            </c:strRef>
          </c:cat>
          <c:val>
            <c:numRef>
              <c:f>'By Resp - Status'!$D$8:$D$13</c:f>
              <c:numCache>
                <c:formatCode>General</c:formatCode>
                <c:ptCount val="5"/>
                <c:pt idx="0">
                  <c:v>0</c:v>
                </c:pt>
                <c:pt idx="1">
                  <c:v>1</c:v>
                </c:pt>
                <c:pt idx="2">
                  <c:v>0</c:v>
                </c:pt>
                <c:pt idx="3">
                  <c:v>1</c:v>
                </c:pt>
                <c:pt idx="4">
                  <c:v>0</c:v>
                </c:pt>
              </c:numCache>
            </c:numRef>
          </c:val>
        </c:ser>
        <c:ser>
          <c:idx val="2"/>
          <c:order val="2"/>
          <c:tx>
            <c:strRef>
              <c:f>'By Resp - Status'!$E$6:$E$7</c:f>
              <c:strCache>
                <c:ptCount val="1"/>
                <c:pt idx="0">
                  <c:v>warning</c:v>
                </c:pt>
              </c:strCache>
            </c:strRef>
          </c:tx>
          <c:invertIfNegative val="0"/>
          <c:cat>
            <c:strRef>
              <c:f>'By Resp - Status'!$B$8:$B$13</c:f>
              <c:strCache>
                <c:ptCount val="5"/>
                <c:pt idx="0">
                  <c:v>you</c:v>
                </c:pt>
                <c:pt idx="1">
                  <c:v>myself</c:v>
                </c:pt>
                <c:pt idx="2">
                  <c:v>john</c:v>
                </c:pt>
                <c:pt idx="3">
                  <c:v>Laura</c:v>
                </c:pt>
                <c:pt idx="4">
                  <c:v>Lana</c:v>
                </c:pt>
              </c:strCache>
            </c:strRef>
          </c:cat>
          <c:val>
            <c:numRef>
              <c:f>'By Resp - Status'!$E$8:$E$13</c:f>
              <c:numCache>
                <c:formatCode>General</c:formatCode>
                <c:ptCount val="5"/>
                <c:pt idx="0">
                  <c:v>0</c:v>
                </c:pt>
                <c:pt idx="1">
                  <c:v>0</c:v>
                </c:pt>
                <c:pt idx="2">
                  <c:v>1</c:v>
                </c:pt>
                <c:pt idx="3">
                  <c:v>0</c:v>
                </c:pt>
                <c:pt idx="4">
                  <c:v>0</c:v>
                </c:pt>
              </c:numCache>
            </c:numRef>
          </c:val>
        </c:ser>
        <c:ser>
          <c:idx val="3"/>
          <c:order val="3"/>
          <c:tx>
            <c:strRef>
              <c:f>'By Resp - Status'!$F$6:$F$7</c:f>
              <c:strCache>
                <c:ptCount val="1"/>
                <c:pt idx="0">
                  <c:v>reminder</c:v>
                </c:pt>
              </c:strCache>
            </c:strRef>
          </c:tx>
          <c:invertIfNegative val="0"/>
          <c:cat>
            <c:strRef>
              <c:f>'By Resp - Status'!$B$8:$B$13</c:f>
              <c:strCache>
                <c:ptCount val="5"/>
                <c:pt idx="0">
                  <c:v>you</c:v>
                </c:pt>
                <c:pt idx="1">
                  <c:v>myself</c:v>
                </c:pt>
                <c:pt idx="2">
                  <c:v>john</c:v>
                </c:pt>
                <c:pt idx="3">
                  <c:v>Laura</c:v>
                </c:pt>
                <c:pt idx="4">
                  <c:v>Lana</c:v>
                </c:pt>
              </c:strCache>
            </c:strRef>
          </c:cat>
          <c:val>
            <c:numRef>
              <c:f>'By Resp - Status'!$F$8:$F$13</c:f>
              <c:numCache>
                <c:formatCode>General</c:formatCode>
                <c:ptCount val="5"/>
                <c:pt idx="0">
                  <c:v>0</c:v>
                </c:pt>
                <c:pt idx="1">
                  <c:v>1</c:v>
                </c:pt>
                <c:pt idx="2">
                  <c:v>0</c:v>
                </c:pt>
                <c:pt idx="3">
                  <c:v>0</c:v>
                </c:pt>
                <c:pt idx="4">
                  <c:v>0</c:v>
                </c:pt>
              </c:numCache>
            </c:numRef>
          </c:val>
        </c:ser>
        <c:ser>
          <c:idx val="4"/>
          <c:order val="4"/>
          <c:tx>
            <c:strRef>
              <c:f>'By Resp - Status'!$G$6:$G$7</c:f>
              <c:strCache>
                <c:ptCount val="1"/>
                <c:pt idx="0">
                  <c:v>_LATE</c:v>
                </c:pt>
              </c:strCache>
            </c:strRef>
          </c:tx>
          <c:invertIfNegative val="0"/>
          <c:cat>
            <c:strRef>
              <c:f>'By Resp - Status'!$B$8:$B$13</c:f>
              <c:strCache>
                <c:ptCount val="5"/>
                <c:pt idx="0">
                  <c:v>you</c:v>
                </c:pt>
                <c:pt idx="1">
                  <c:v>myself</c:v>
                </c:pt>
                <c:pt idx="2">
                  <c:v>john</c:v>
                </c:pt>
                <c:pt idx="3">
                  <c:v>Laura</c:v>
                </c:pt>
                <c:pt idx="4">
                  <c:v>Lana</c:v>
                </c:pt>
              </c:strCache>
            </c:strRef>
          </c:cat>
          <c:val>
            <c:numRef>
              <c:f>'By Resp - Status'!$G$8:$G$13</c:f>
              <c:numCache>
                <c:formatCode>General</c:formatCode>
                <c:ptCount val="5"/>
                <c:pt idx="0">
                  <c:v>0</c:v>
                </c:pt>
                <c:pt idx="1">
                  <c:v>0</c:v>
                </c:pt>
                <c:pt idx="2">
                  <c:v>0</c:v>
                </c:pt>
                <c:pt idx="3">
                  <c:v>1</c:v>
                </c:pt>
                <c:pt idx="4">
                  <c:v>0</c:v>
                </c:pt>
              </c:numCache>
            </c:numRef>
          </c:val>
        </c:ser>
        <c:ser>
          <c:idx val="5"/>
          <c:order val="5"/>
          <c:tx>
            <c:strRef>
              <c:f>'By Resp - Status'!$H$6:$H$7</c:f>
              <c:strCache>
                <c:ptCount val="1"/>
                <c:pt idx="0">
                  <c:v>new</c:v>
                </c:pt>
              </c:strCache>
            </c:strRef>
          </c:tx>
          <c:invertIfNegative val="0"/>
          <c:cat>
            <c:strRef>
              <c:f>'By Resp - Status'!$B$8:$B$13</c:f>
              <c:strCache>
                <c:ptCount val="5"/>
                <c:pt idx="0">
                  <c:v>you</c:v>
                </c:pt>
                <c:pt idx="1">
                  <c:v>myself</c:v>
                </c:pt>
                <c:pt idx="2">
                  <c:v>john</c:v>
                </c:pt>
                <c:pt idx="3">
                  <c:v>Laura</c:v>
                </c:pt>
                <c:pt idx="4">
                  <c:v>Lana</c:v>
                </c:pt>
              </c:strCache>
            </c:strRef>
          </c:cat>
          <c:val>
            <c:numRef>
              <c:f>'By Resp - Status'!$H$8:$H$13</c:f>
              <c:numCache>
                <c:formatCode>General</c:formatCode>
                <c:ptCount val="5"/>
                <c:pt idx="0">
                  <c:v>0</c:v>
                </c:pt>
                <c:pt idx="1">
                  <c:v>0</c:v>
                </c:pt>
                <c:pt idx="2">
                  <c:v>0</c:v>
                </c:pt>
                <c:pt idx="3">
                  <c:v>0</c:v>
                </c:pt>
                <c:pt idx="4">
                  <c:v>1</c:v>
                </c:pt>
              </c:numCache>
            </c:numRef>
          </c:val>
        </c:ser>
        <c:dLbls>
          <c:showLegendKey val="0"/>
          <c:showVal val="0"/>
          <c:showCatName val="0"/>
          <c:showSerName val="0"/>
          <c:showPercent val="0"/>
          <c:showBubbleSize val="0"/>
        </c:dLbls>
        <c:gapWidth val="150"/>
        <c:axId val="360747632"/>
        <c:axId val="360748024"/>
      </c:barChart>
      <c:catAx>
        <c:axId val="3607476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360748024"/>
        <c:crosses val="autoZero"/>
        <c:auto val="0"/>
        <c:lblAlgn val="ctr"/>
        <c:lblOffset val="100"/>
        <c:tickLblSkip val="1"/>
        <c:tickMarkSkip val="1"/>
        <c:noMultiLvlLbl val="0"/>
      </c:catAx>
      <c:valAx>
        <c:axId val="36074802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36074763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1" l="0.75" r="0.75" t="1" header="0.5" footer="0.5"/>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fr-FR"/>
              <a:t>Task Status by category</a:t>
            </a:r>
          </a:p>
        </c:rich>
      </c:tx>
      <c:layout>
        <c:manualLayout>
          <c:xMode val="edge"/>
          <c:yMode val="edge"/>
          <c:x val="0.31212723658051689"/>
          <c:y val="3.6423841059602648E-2"/>
        </c:manualLayout>
      </c:layout>
      <c:overlay val="0"/>
      <c:spPr>
        <a:noFill/>
        <a:ln w="25400">
          <a:noFill/>
        </a:ln>
      </c:spPr>
    </c:title>
    <c:autoTitleDeleted val="0"/>
    <c:plotArea>
      <c:layout>
        <c:manualLayout>
          <c:layoutTarget val="inner"/>
          <c:xMode val="edge"/>
          <c:yMode val="edge"/>
          <c:x val="0.11928429423459244"/>
          <c:y val="0.2251655629139073"/>
          <c:w val="0.66799204771371767"/>
          <c:h val="0.53973509933774833"/>
        </c:manualLayout>
      </c:layout>
      <c:barChart>
        <c:barDir val="col"/>
        <c:grouping val="stacked"/>
        <c:varyColors val="0"/>
        <c:ser>
          <c:idx val="0"/>
          <c:order val="0"/>
          <c:tx>
            <c:v>completed</c:v>
          </c:tx>
          <c:spPr>
            <a:solidFill>
              <a:srgbClr val="9999FF"/>
            </a:solidFill>
            <a:ln w="12700">
              <a:solidFill>
                <a:srgbClr val="000000"/>
              </a:solidFill>
              <a:prstDash val="solid"/>
            </a:ln>
          </c:spPr>
          <c:invertIfNegative val="0"/>
          <c:cat>
            <c:strLit>
              <c:ptCount val="1"/>
              <c:pt idx="0">
                <c:v>Total</c:v>
              </c:pt>
            </c:strLit>
          </c:cat>
          <c:val>
            <c:numLit>
              <c:formatCode>General</c:formatCode>
              <c:ptCount val="1"/>
              <c:pt idx="0">
                <c:v>3</c:v>
              </c:pt>
            </c:numLit>
          </c:val>
        </c:ser>
        <c:ser>
          <c:idx val="1"/>
          <c:order val="1"/>
          <c:tx>
            <c:v>new</c:v>
          </c:tx>
          <c:spPr>
            <a:solidFill>
              <a:srgbClr val="993366"/>
            </a:solidFill>
            <a:ln w="12700">
              <a:solidFill>
                <a:srgbClr val="000000"/>
              </a:solidFill>
              <a:prstDash val="solid"/>
            </a:ln>
          </c:spPr>
          <c:invertIfNegative val="0"/>
          <c:cat>
            <c:strLit>
              <c:ptCount val="1"/>
              <c:pt idx="0">
                <c:v>Total</c:v>
              </c:pt>
            </c:strLit>
          </c:cat>
          <c:val>
            <c:numLit>
              <c:formatCode>General</c:formatCode>
              <c:ptCount val="1"/>
              <c:pt idx="0">
                <c:v>1</c:v>
              </c:pt>
            </c:numLit>
          </c:val>
        </c:ser>
        <c:ser>
          <c:idx val="2"/>
          <c:order val="2"/>
          <c:tx>
            <c:v>warning</c:v>
          </c:tx>
          <c:spPr>
            <a:solidFill>
              <a:srgbClr val="FFFFCC"/>
            </a:solidFill>
            <a:ln w="12700">
              <a:solidFill>
                <a:srgbClr val="000000"/>
              </a:solidFill>
              <a:prstDash val="solid"/>
            </a:ln>
          </c:spPr>
          <c:invertIfNegative val="0"/>
          <c:cat>
            <c:strLit>
              <c:ptCount val="1"/>
              <c:pt idx="0">
                <c:v>Total</c:v>
              </c:pt>
            </c:strLit>
          </c:cat>
          <c:val>
            <c:numLit>
              <c:formatCode>General</c:formatCode>
              <c:ptCount val="1"/>
              <c:pt idx="0">
                <c:v>2</c:v>
              </c:pt>
            </c:numLit>
          </c:val>
        </c:ser>
        <c:ser>
          <c:idx val="3"/>
          <c:order val="3"/>
          <c:tx>
            <c:v>_LATE</c:v>
          </c:tx>
          <c:spPr>
            <a:solidFill>
              <a:srgbClr val="CCFFFF"/>
            </a:solidFill>
            <a:ln w="12700">
              <a:solidFill>
                <a:srgbClr val="000000"/>
              </a:solidFill>
              <a:prstDash val="solid"/>
            </a:ln>
          </c:spPr>
          <c:invertIfNegative val="0"/>
          <c:cat>
            <c:strLit>
              <c:ptCount val="1"/>
              <c:pt idx="0">
                <c:v>Total</c:v>
              </c:pt>
            </c:strLit>
          </c:cat>
          <c:val>
            <c:numLit>
              <c:formatCode>General</c:formatCode>
              <c:ptCount val="1"/>
              <c:pt idx="0">
                <c:v>2</c:v>
              </c:pt>
            </c:numLit>
          </c:val>
        </c:ser>
        <c:dLbls>
          <c:showLegendKey val="0"/>
          <c:showVal val="0"/>
          <c:showCatName val="0"/>
          <c:showSerName val="0"/>
          <c:showPercent val="0"/>
          <c:showBubbleSize val="0"/>
        </c:dLbls>
        <c:gapWidth val="150"/>
        <c:overlap val="100"/>
        <c:axId val="361031256"/>
        <c:axId val="361031648"/>
      </c:barChart>
      <c:catAx>
        <c:axId val="361031256"/>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fr-FR"/>
                  <a:t>Category</a:t>
                </a:r>
              </a:p>
            </c:rich>
          </c:tx>
          <c:layout>
            <c:manualLayout>
              <c:xMode val="edge"/>
              <c:yMode val="edge"/>
              <c:x val="0.39363817097415504"/>
              <c:y val="0.8708609271523178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fr-FR"/>
          </a:p>
        </c:txPr>
        <c:crossAx val="361031648"/>
        <c:crosses val="autoZero"/>
        <c:auto val="0"/>
        <c:lblAlgn val="ctr"/>
        <c:lblOffset val="100"/>
        <c:tickLblSkip val="1"/>
        <c:tickMarkSkip val="1"/>
        <c:noMultiLvlLbl val="0"/>
      </c:catAx>
      <c:valAx>
        <c:axId val="361031648"/>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fr-FR"/>
                  <a:t>No of Tasks</a:t>
                </a:r>
              </a:p>
            </c:rich>
          </c:tx>
          <c:layout>
            <c:manualLayout>
              <c:xMode val="edge"/>
              <c:yMode val="edge"/>
              <c:x val="3.3797216699801194E-2"/>
              <c:y val="0.3675496688741721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fr-FR"/>
          </a:p>
        </c:txPr>
        <c:crossAx val="361031256"/>
        <c:crosses val="autoZero"/>
        <c:crossBetween val="between"/>
      </c:valAx>
      <c:spPr>
        <a:solidFill>
          <a:srgbClr val="C0C0C0"/>
        </a:solidFill>
        <a:ln w="12700">
          <a:solidFill>
            <a:srgbClr val="808080"/>
          </a:solidFill>
          <a:prstDash val="solid"/>
        </a:ln>
      </c:spPr>
    </c:plotArea>
    <c:legend>
      <c:legendPos val="r"/>
      <c:layout>
        <c:manualLayout>
          <c:xMode val="edge"/>
          <c:yMode val="edge"/>
          <c:x val="0.80914512922465209"/>
          <c:y val="0.34768211920529801"/>
          <c:w val="0.17296222664015903"/>
          <c:h val="0.29470198675496689"/>
        </c:manualLayout>
      </c:layout>
      <c:overlay val="0"/>
      <c:spPr>
        <a:solidFill>
          <a:srgbClr val="FFFFFF"/>
        </a:solidFill>
        <a:ln w="3175">
          <a:solidFill>
            <a:srgbClr val="000000"/>
          </a:solidFill>
          <a:prstDash val="solid"/>
        </a:ln>
      </c:spPr>
      <c:txPr>
        <a:bodyPr/>
        <a:lstStyle/>
        <a:p>
          <a:pPr>
            <a:defRPr sz="94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fr-FR"/>
    </a:p>
  </c:txPr>
  <c:printSettings>
    <c:headerFooter alignWithMargins="0"/>
    <c:pageMargins b="1" l="0.75" r="0.75" t="1" header="0.5" footer="0.5"/>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vmlDrawing3.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xdr:col>
      <xdr:colOff>1581150</xdr:colOff>
      <xdr:row>1</xdr:row>
      <xdr:rowOff>371475</xdr:rowOff>
    </xdr:from>
    <xdr:to>
      <xdr:col>12</xdr:col>
      <xdr:colOff>533400</xdr:colOff>
      <xdr:row>2</xdr:row>
      <xdr:rowOff>285750</xdr:rowOff>
    </xdr:to>
    <xdr:sp macro="" textlink="">
      <xdr:nvSpPr>
        <xdr:cNvPr id="1028" name="Drawing 4"/>
        <xdr:cNvSpPr>
          <a:spLocks/>
        </xdr:cNvSpPr>
      </xdr:nvSpPr>
      <xdr:spPr bwMode="auto">
        <a:xfrm>
          <a:off x="13992225" y="628650"/>
          <a:ext cx="2066925" cy="666750"/>
        </a:xfrm>
        <a:custGeom>
          <a:avLst/>
          <a:gdLst>
            <a:gd name="T0" fmla="*/ 0 w 16384"/>
            <a:gd name="T1" fmla="*/ 0 h 16384"/>
            <a:gd name="T2" fmla="*/ 0 w 16384"/>
            <a:gd name="T3" fmla="*/ 16384 h 16384"/>
            <a:gd name="T4" fmla="*/ 16384 w 16384"/>
            <a:gd name="T5" fmla="*/ 16384 h 16384"/>
            <a:gd name="T6" fmla="*/ 16384 w 16384"/>
            <a:gd name="T7" fmla="*/ 0 h 16384"/>
            <a:gd name="T8" fmla="*/ 0 w 16384"/>
            <a:gd name="T9" fmla="*/ 0 h 16384"/>
          </a:gdLst>
          <a:ahLst/>
          <a:cxnLst>
            <a:cxn ang="0">
              <a:pos x="T0" y="T1"/>
            </a:cxn>
            <a:cxn ang="0">
              <a:pos x="T2" y="T3"/>
            </a:cxn>
            <a:cxn ang="0">
              <a:pos x="T4" y="T5"/>
            </a:cxn>
            <a:cxn ang="0">
              <a:pos x="T6" y="T7"/>
            </a:cxn>
            <a:cxn ang="0">
              <a:pos x="T8" y="T9"/>
            </a:cxn>
          </a:cxnLst>
          <a:rect l="0" t="0" r="r" b="b"/>
          <a:pathLst>
            <a:path w="16384" h="16384">
              <a:moveTo>
                <a:pt x="0" y="0"/>
              </a:moveTo>
              <a:lnTo>
                <a:pt x="0" y="16384"/>
              </a:lnTo>
              <a:lnTo>
                <a:pt x="16384" y="16384"/>
              </a:lnTo>
              <a:lnTo>
                <a:pt x="16384" y="0"/>
              </a:lnTo>
              <a:lnTo>
                <a:pt x="0" y="0"/>
              </a:lnTo>
              <a:close/>
            </a:path>
          </a:pathLst>
        </a:custGeom>
        <a:noFill/>
        <a:ln>
          <a:noFill/>
        </a:ln>
        <a:extLst>
          <a:ext uri="{909E8E84-426E-40DD-AFC4-6F175D3DCCD1}">
            <a14:hiddenFill xmlns:a14="http://schemas.microsoft.com/office/drawing/2010/main">
              <a:solidFill>
                <a:srgbClr xmlns:mc="http://schemas.openxmlformats.org/markup-compatibility/2006" val="003366" mc:Ignorable="a14" a14:legacySpreadsheetColorIndex="56"/>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round/>
              <a:headEnd/>
              <a:tailEnd/>
            </a14:hiddenLine>
          </a:ext>
        </a:extLst>
      </xdr:spPr>
    </xdr:sp>
    <xdr:clientData/>
  </xdr:twoCellAnchor>
  <xdr:twoCellAnchor>
    <xdr:from>
      <xdr:col>4</xdr:col>
      <xdr:colOff>647700</xdr:colOff>
      <xdr:row>23</xdr:row>
      <xdr:rowOff>114300</xdr:rowOff>
    </xdr:from>
    <xdr:to>
      <xdr:col>4</xdr:col>
      <xdr:colOff>2247900</xdr:colOff>
      <xdr:row>26</xdr:row>
      <xdr:rowOff>76200</xdr:rowOff>
    </xdr:to>
    <xdr:sp macro="" textlink="">
      <xdr:nvSpPr>
        <xdr:cNvPr id="1429" name="Line 405"/>
        <xdr:cNvSpPr>
          <a:spLocks noChangeShapeType="1"/>
        </xdr:cNvSpPr>
      </xdr:nvSpPr>
      <xdr:spPr bwMode="auto">
        <a:xfrm>
          <a:off x="4324350" y="6648450"/>
          <a:ext cx="1600200" cy="447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round/>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200025</xdr:colOff>
      <xdr:row>21</xdr:row>
      <xdr:rowOff>9525</xdr:rowOff>
    </xdr:from>
    <xdr:to>
      <xdr:col>10</xdr:col>
      <xdr:colOff>161925</xdr:colOff>
      <xdr:row>41</xdr:row>
      <xdr:rowOff>152400</xdr:rowOff>
    </xdr:to>
    <xdr:graphicFrame macro="">
      <xdr:nvGraphicFramePr>
        <xdr:cNvPr id="20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219075</xdr:colOff>
      <xdr:row>42</xdr:row>
      <xdr:rowOff>142875</xdr:rowOff>
    </xdr:from>
    <xdr:to>
      <xdr:col>10</xdr:col>
      <xdr:colOff>133350</xdr:colOff>
      <xdr:row>62</xdr:row>
      <xdr:rowOff>47625</xdr:rowOff>
    </xdr:to>
    <xdr:graphicFrame macro="">
      <xdr:nvGraphicFramePr>
        <xdr:cNvPr id="2059"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190500</xdr:colOff>
      <xdr:row>5</xdr:row>
      <xdr:rowOff>33616</xdr:rowOff>
    </xdr:from>
    <xdr:to>
      <xdr:col>12</xdr:col>
      <xdr:colOff>228040</xdr:colOff>
      <xdr:row>10</xdr:row>
      <xdr:rowOff>112058</xdr:rowOff>
    </xdr:to>
    <xdr:sp macro="" textlink="">
      <xdr:nvSpPr>
        <xdr:cNvPr id="4" name="TextBox 3"/>
        <xdr:cNvSpPr txBox="1"/>
      </xdr:nvSpPr>
      <xdr:spPr>
        <a:xfrm>
          <a:off x="6689912" y="1389528"/>
          <a:ext cx="1247775" cy="862854"/>
        </a:xfrm>
        <a:prstGeom prst="rect">
          <a:avLst/>
        </a:prstGeom>
        <a:solidFill>
          <a:schemeClr val="accent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Update the months in this table</a:t>
          </a:r>
          <a:r>
            <a:rPr lang="fr-FR" sz="1100" b="1" baseline="0"/>
            <a:t> to the year you are working.</a:t>
          </a:r>
          <a:endParaRPr lang="fr-FR"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104775</xdr:colOff>
      <xdr:row>3</xdr:row>
      <xdr:rowOff>215900</xdr:rowOff>
    </xdr:from>
    <xdr:to>
      <xdr:col>17</xdr:col>
      <xdr:colOff>355600</xdr:colOff>
      <xdr:row>30</xdr:row>
      <xdr:rowOff>130175</xdr:rowOff>
    </xdr:to>
    <xdr:graphicFrame macro="">
      <xdr:nvGraphicFramePr>
        <xdr:cNvPr id="3266" name="Chart 1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47624</xdr:colOff>
      <xdr:row>3</xdr:row>
      <xdr:rowOff>38100</xdr:rowOff>
    </xdr:from>
    <xdr:to>
      <xdr:col>0</xdr:col>
      <xdr:colOff>971549</xdr:colOff>
      <xdr:row>8</xdr:row>
      <xdr:rowOff>9525</xdr:rowOff>
    </xdr:to>
    <xdr:sp macro="" textlink="">
      <xdr:nvSpPr>
        <xdr:cNvPr id="2" name="TextBox 1"/>
        <xdr:cNvSpPr txBox="1"/>
      </xdr:nvSpPr>
      <xdr:spPr>
        <a:xfrm>
          <a:off x="47624" y="1190625"/>
          <a:ext cx="923925" cy="981075"/>
        </a:xfrm>
        <a:prstGeom prst="rect">
          <a:avLst/>
        </a:prstGeom>
        <a:solidFill>
          <a:schemeClr val="accent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Click in the table and press ALT-F5 to refresh it.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660400</xdr:colOff>
      <xdr:row>10</xdr:row>
      <xdr:rowOff>34925</xdr:rowOff>
    </xdr:from>
    <xdr:to>
      <xdr:col>13</xdr:col>
      <xdr:colOff>384175</xdr:colOff>
      <xdr:row>27</xdr:row>
      <xdr:rowOff>155575</xdr:rowOff>
    </xdr:to>
    <xdr:graphicFrame macro="">
      <xdr:nvGraphicFramePr>
        <xdr:cNvPr id="40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29</xdr:row>
          <xdr:rowOff>123825</xdr:rowOff>
        </xdr:from>
        <xdr:to>
          <xdr:col>6</xdr:col>
          <xdr:colOff>457200</xdr:colOff>
          <xdr:row>73</xdr:row>
          <xdr:rowOff>38100</xdr:rowOff>
        </xdr:to>
        <xdr:sp macro="" textlink="">
          <xdr:nvSpPr>
            <xdr:cNvPr id="5121" name="Picture 1" hidden="1">
              <a:extLst>
                <a:ext uri="{63B3BB69-23CF-44E3-9099-C40C66FF867C}">
                  <a14:compatExt spid="_x0000_s512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8</xdr:row>
          <xdr:rowOff>47625</xdr:rowOff>
        </xdr:from>
        <xdr:to>
          <xdr:col>9</xdr:col>
          <xdr:colOff>285750</xdr:colOff>
          <xdr:row>22</xdr:row>
          <xdr:rowOff>76200</xdr:rowOff>
        </xdr:to>
        <xdr:sp macro="" textlink="">
          <xdr:nvSpPr>
            <xdr:cNvPr id="5122" name="Picture 2" hidden="1">
              <a:extLst>
                <a:ext uri="{63B3BB69-23CF-44E3-9099-C40C66FF867C}">
                  <a14:compatExt spid="_x0000_s512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ExcelMadeEasy" refreshedDate="41944.775095138888" createdVersion="5" refreshedVersion="5" recordCount="9">
  <cacheSource type="worksheet">
    <worksheetSource ref="F4:H13" sheet="OPL"/>
  </cacheSource>
  <cacheFields count="3">
    <cacheField name="Resp" numFmtId="0">
      <sharedItems containsBlank="1" count="7">
        <s v="myself"/>
        <s v="Laura"/>
        <s v="you"/>
        <s v="john"/>
        <s v="Lana"/>
        <m u="1"/>
        <s v="him" u="1"/>
      </sharedItems>
    </cacheField>
    <cacheField name="Planned finish date" numFmtId="168">
      <sharedItems containsDate="1" containsMixedTypes="1" minDate="2014-02-01T00:00:00" maxDate="2014-12-02T00:00:00"/>
    </cacheField>
    <cacheField name="Status" numFmtId="0">
      <sharedItems count="7">
        <s v="completed"/>
        <s v="reminder"/>
        <s v="_overdue"/>
        <s v="_LATE"/>
        <s v="warning"/>
        <s v="new"/>
        <s v=""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ExcelMadeEasy" refreshedDate="41944.776080208336" createdVersion="5" refreshedVersion="5" recordCount="13">
  <cacheSource type="worksheet">
    <worksheetSource ref="C4:H2530" sheet="OPL"/>
  </cacheSource>
  <cacheFields count="6">
    <cacheField name="product" numFmtId="49">
      <sharedItems containsBlank="1"/>
    </cacheField>
    <cacheField name="Subject" numFmtId="0">
      <sharedItems containsBlank="1"/>
    </cacheField>
    <cacheField name="Action Item" numFmtId="0">
      <sharedItems containsBlank="1"/>
    </cacheField>
    <cacheField name="Resp" numFmtId="0">
      <sharedItems containsBlank="1"/>
    </cacheField>
    <cacheField name="Planned finish date" numFmtId="0">
      <sharedItems containsDate="1" containsBlank="1" containsMixedTypes="1" minDate="2014-02-01T00:00:00" maxDate="2014-12-02T00:00:00"/>
    </cacheField>
    <cacheField name="Status" numFmtId="0">
      <sharedItems containsBlank="1" count="8">
        <s v="completed"/>
        <s v="reminder"/>
        <s v="_overdue"/>
        <s v="_LATE"/>
        <s v="warning"/>
        <s v="new"/>
        <m/>
        <s v=""/>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
  <r>
    <x v="0"/>
    <d v="2014-04-01T00:00:00"/>
    <x v="0"/>
  </r>
  <r>
    <x v="0"/>
    <s v="1/102014"/>
    <x v="1"/>
  </r>
  <r>
    <x v="0"/>
    <d v="2014-04-19T00:00:00"/>
    <x v="2"/>
  </r>
  <r>
    <x v="0"/>
    <d v="2014-02-01T00:00:00"/>
    <x v="0"/>
  </r>
  <r>
    <x v="1"/>
    <d v="2014-12-01T00:00:00"/>
    <x v="3"/>
  </r>
  <r>
    <x v="2"/>
    <d v="2014-05-15T00:00:00"/>
    <x v="0"/>
  </r>
  <r>
    <x v="3"/>
    <d v="2014-11-03T00:00:00"/>
    <x v="4"/>
  </r>
  <r>
    <x v="1"/>
    <d v="2014-09-05T00:00:00"/>
    <x v="2"/>
  </r>
  <r>
    <x v="4"/>
    <d v="2014-11-15T00:00:00"/>
    <x v="5"/>
  </r>
</pivotCacheRecords>
</file>

<file path=xl/pivotCache/pivotCacheRecords2.xml><?xml version="1.0" encoding="utf-8"?>
<pivotCacheRecords xmlns="http://schemas.openxmlformats.org/spreadsheetml/2006/main" xmlns:r="http://schemas.openxmlformats.org/officeDocument/2006/relationships" count="13">
  <r>
    <s v="no1"/>
    <s v="create OPL"/>
    <s v="Use this OPL every day of my life. Yes you should use it everyday of your life"/>
    <s v="myself"/>
    <d v="2014-04-01T00:00:00"/>
    <x v="0"/>
  </r>
  <r>
    <s v="no2"/>
    <s v="create OPL"/>
    <s v="Use this OPL every day of my life"/>
    <s v="myself"/>
    <s v="1/102014"/>
    <x v="1"/>
  </r>
  <r>
    <s v="no3"/>
    <s v="create OPL"/>
    <s v="Use this OPL every day of my life"/>
    <s v="myself"/>
    <d v="2014-04-19T00:00:00"/>
    <x v="2"/>
  </r>
  <r>
    <s v="no4"/>
    <s v="create OPL"/>
    <s v="Use this OPL every day of my life"/>
    <s v="myself"/>
    <d v="2014-02-01T00:00:00"/>
    <x v="0"/>
  </r>
  <r>
    <s v="no5"/>
    <s v="create OPL"/>
    <s v="Use this OPL every day of my life"/>
    <s v="Laura"/>
    <d v="2014-12-01T00:00:00"/>
    <x v="3"/>
  </r>
  <r>
    <s v="no6"/>
    <s v="create OPL"/>
    <s v="Use this OPL every day of my life"/>
    <s v="you"/>
    <d v="2014-05-15T00:00:00"/>
    <x v="0"/>
  </r>
  <r>
    <s v="test"/>
    <s v="test"/>
    <s v="test"/>
    <s v="john"/>
    <d v="2014-11-03T00:00:00"/>
    <x v="4"/>
  </r>
  <r>
    <s v="test2"/>
    <s v="test2"/>
    <s v="test2"/>
    <s v="Laura"/>
    <d v="2014-09-05T00:00:00"/>
    <x v="2"/>
  </r>
  <r>
    <s v="test3"/>
    <s v="test3"/>
    <s v="test3"/>
    <s v="Lana"/>
    <d v="2014-11-15T00:00:00"/>
    <x v="5"/>
  </r>
  <r>
    <m/>
    <m/>
    <m/>
    <m/>
    <m/>
    <x v="6"/>
  </r>
  <r>
    <m/>
    <m/>
    <m/>
    <m/>
    <m/>
    <x v="7"/>
  </r>
  <r>
    <m/>
    <m/>
    <m/>
    <m/>
    <m/>
    <x v="6"/>
  </r>
  <r>
    <m/>
    <m/>
    <m/>
    <m/>
    <m/>
    <x v="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1" cacheId="0" dataOnRows="1" applyNumberFormats="0" applyBorderFormats="0" applyFontFormats="0" applyPatternFormats="0" applyAlignmentFormats="0" applyWidthHeightFormats="1" dataCaption="Data" showMissing="0" updatedVersion="5" minRefreshableVersion="3" asteriskTotals="1" showMultipleLabel="0" showMemberPropertyTips="0" useAutoFormatting="1" itemPrintTitles="1" createdVersion="5" indent="0" compact="0" compactData="0" gridDropZones="1" chartFormat="1">
  <location ref="B6:I13" firstHeaderRow="1" firstDataRow="2" firstDataCol="1"/>
  <pivotFields count="3">
    <pivotField axis="axisRow" compact="0" outline="0" subtotalTop="0" includeNewItemsInFilter="1">
      <items count="8">
        <item h="1" m="1" x="5"/>
        <item h="1" m="1" x="6"/>
        <item x="2"/>
        <item x="0"/>
        <item x="3"/>
        <item x="1"/>
        <item x="4"/>
        <item t="default"/>
      </items>
    </pivotField>
    <pivotField dataField="1" compact="0" outline="0" subtotalTop="0" showAll="0" includeNewItemsInFilter="1"/>
    <pivotField axis="axisCol" compact="0" outline="0" subtotalTop="0" showAll="0" includeNewItemsInFilter="1">
      <items count="8">
        <item x="0"/>
        <item m="1" x="6"/>
        <item x="2"/>
        <item x="4"/>
        <item x="1"/>
        <item x="3"/>
        <item x="5"/>
        <item t="default"/>
      </items>
    </pivotField>
  </pivotFields>
  <rowFields count="1">
    <field x="0"/>
  </rowFields>
  <rowItems count="6">
    <i>
      <x v="2"/>
    </i>
    <i>
      <x v="3"/>
    </i>
    <i>
      <x v="4"/>
    </i>
    <i>
      <x v="5"/>
    </i>
    <i>
      <x v="6"/>
    </i>
    <i t="grand">
      <x/>
    </i>
  </rowItems>
  <colFields count="1">
    <field x="2"/>
  </colFields>
  <colItems count="7">
    <i>
      <x/>
    </i>
    <i>
      <x v="2"/>
    </i>
    <i>
      <x v="3"/>
    </i>
    <i>
      <x v="4"/>
    </i>
    <i>
      <x v="5"/>
    </i>
    <i>
      <x v="6"/>
    </i>
    <i t="grand">
      <x/>
    </i>
  </colItems>
  <dataFields count="1">
    <dataField name="Planned Deadlines" fld="1" subtotal="count" baseField="0" baseItem="0"/>
  </dataFields>
  <chartFormats count="7">
    <chartFormat chart="0" format="0" series="1">
      <pivotArea type="data" outline="0" fieldPosition="0">
        <references count="2">
          <reference field="4294967294" count="1" selected="0">
            <x v="0"/>
          </reference>
          <reference field="2" count="1" selected="0">
            <x v="0"/>
          </reference>
        </references>
      </pivotArea>
    </chartFormat>
    <chartFormat chart="0" format="1" series="1">
      <pivotArea type="data" outline="0" fieldPosition="0">
        <references count="2">
          <reference field="4294967294" count="1" selected="0">
            <x v="0"/>
          </reference>
          <reference field="2" count="1" selected="0">
            <x v="1"/>
          </reference>
        </references>
      </pivotArea>
    </chartFormat>
    <chartFormat chart="0" format="2" series="1">
      <pivotArea type="data" outline="0" fieldPosition="0">
        <references count="2">
          <reference field="4294967294" count="1" selected="0">
            <x v="0"/>
          </reference>
          <reference field="2" count="1" selected="0">
            <x v="2"/>
          </reference>
        </references>
      </pivotArea>
    </chartFormat>
    <chartFormat chart="0" format="3" series="1">
      <pivotArea type="data" outline="0" fieldPosition="0">
        <references count="2">
          <reference field="4294967294" count="1" selected="0">
            <x v="0"/>
          </reference>
          <reference field="2" count="1" selected="0">
            <x v="3"/>
          </reference>
        </references>
      </pivotArea>
    </chartFormat>
    <chartFormat chart="0" format="4" series="1">
      <pivotArea type="data" outline="0" fieldPosition="0">
        <references count="2">
          <reference field="4294967294" count="1" selected="0">
            <x v="0"/>
          </reference>
          <reference field="2" count="1" selected="0">
            <x v="4"/>
          </reference>
        </references>
      </pivotArea>
    </chartFormat>
    <chartFormat chart="0" format="5" series="1">
      <pivotArea type="data" outline="0" fieldPosition="0">
        <references count="2">
          <reference field="4294967294" count="1" selected="0">
            <x v="0"/>
          </reference>
          <reference field="2" count="1" selected="0">
            <x v="6"/>
          </reference>
        </references>
      </pivotArea>
    </chartFormat>
    <chartFormat chart="0" format="6" series="1">
      <pivotArea type="data" outline="0" fieldPosition="0">
        <references count="2">
          <reference field="4294967294" count="1" selected="0">
            <x v="0"/>
          </reference>
          <reference field="2" count="1" selected="0">
            <x v="5"/>
          </reference>
        </references>
      </pivotArea>
    </chartFormat>
  </chartFormats>
  <pivotTableStyleInfo showRowHeaders="1" showColHeaders="1" showRowStripes="0" showColStripes="0" showLastColumn="1"/>
</pivotTableDefinition>
</file>

<file path=xl/pivotTables/pivotTable2.xml><?xml version="1.0" encoding="utf-8"?>
<pivotTableDefinition xmlns="http://schemas.openxmlformats.org/spreadsheetml/2006/main" name="PivotTable1" cacheId="1" dataOnRows="1" applyNumberFormats="0" applyBorderFormats="0" applyFontFormats="0" applyPatternFormats="0" applyAlignmentFormats="0" applyWidthHeightFormats="1" dataCaption="Data" showMissing="0" updatedVersion="5" minRefreshableVersion="3" showMultipleLabel="0" showMemberPropertyTips="0" useAutoFormatting="1" itemPrintTitles="1" createdVersion="5" indent="0" compact="0" compactData="0" gridDropZones="1">
  <location ref="A6:J8" firstHeaderRow="1" firstDataRow="2" firstDataCol="1"/>
  <pivotFields count="6">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 axis="axisCol" compact="0" outline="0" subtotalTop="0" showAll="0" includeNewItemsInFilter="1">
      <items count="9">
        <item x="0"/>
        <item x="6"/>
        <item x="7"/>
        <item x="2"/>
        <item x="1"/>
        <item x="4"/>
        <item x="3"/>
        <item x="5"/>
        <item t="default"/>
      </items>
    </pivotField>
  </pivotFields>
  <rowItems count="1">
    <i/>
  </rowItems>
  <colFields count="1">
    <field x="5"/>
  </colFields>
  <colItems count="9">
    <i>
      <x/>
    </i>
    <i>
      <x v="1"/>
    </i>
    <i>
      <x v="2"/>
    </i>
    <i>
      <x v="3"/>
    </i>
    <i>
      <x v="4"/>
    </i>
    <i>
      <x v="5"/>
    </i>
    <i>
      <x v="6"/>
    </i>
    <i>
      <x v="7"/>
    </i>
    <i t="grand">
      <x/>
    </i>
  </colItems>
  <dataFields count="1">
    <dataField name="Count of Planned finish date" fld="4" subtotal="count" baseField="0" baseItem="0"/>
  </dataFields>
  <pivotTableStyleInfo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xcelmadeeasy.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excelmadeeasy.com/"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excelmadeeasy.com/" TargetMode="External"/><Relationship Id="rId1" Type="http://schemas.openxmlformats.org/officeDocument/2006/relationships/pivotTable" Target="../pivotTables/pivotTable1.xm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drawing" Target="../drawings/drawing5.xml"/><Relationship Id="rId7" Type="http://schemas.openxmlformats.org/officeDocument/2006/relationships/oleObject" Target="../embeddings/oleObject2.bin"/><Relationship Id="rId2" Type="http://schemas.openxmlformats.org/officeDocument/2006/relationships/printerSettings" Target="../printerSettings/printerSettings7.bin"/><Relationship Id="rId1" Type="http://schemas.openxmlformats.org/officeDocument/2006/relationships/hyperlink" Target="http://www.excelmadeeasy.com/" TargetMode="External"/><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X22"/>
  <sheetViews>
    <sheetView tabSelected="1" zoomScale="80" zoomScaleNormal="80" zoomScaleSheetLayoutView="85" workbookViewId="0">
      <pane ySplit="4" topLeftCell="A5" activePane="bottomLeft" state="frozen"/>
      <selection pane="bottomLeft" activeCell="K1" sqref="K1"/>
    </sheetView>
  </sheetViews>
  <sheetFormatPr defaultColWidth="11.42578125" defaultRowHeight="12.75" x14ac:dyDescent="0.2"/>
  <cols>
    <col min="1" max="1" width="5.5703125" style="4" customWidth="1"/>
    <col min="2" max="2" width="12.28515625" style="51" customWidth="1"/>
    <col min="3" max="3" width="9.85546875" style="54" customWidth="1"/>
    <col min="4" max="4" width="27.42578125" customWidth="1"/>
    <col min="5" max="5" width="63.85546875" style="26" customWidth="1"/>
    <col min="6" max="6" width="17" style="26" customWidth="1"/>
    <col min="7" max="7" width="13.42578125" customWidth="1"/>
    <col min="8" max="8" width="12" style="166" customWidth="1"/>
    <col min="9" max="9" width="11.7109375" style="35" customWidth="1"/>
    <col min="10" max="10" width="13" style="35" customWidth="1"/>
    <col min="11" max="11" width="32.140625" style="26" customWidth="1"/>
    <col min="12" max="12" width="15" customWidth="1"/>
    <col min="13" max="13" width="8.5703125" style="111" customWidth="1"/>
    <col min="14" max="16" width="10.5703125" style="38" customWidth="1"/>
    <col min="17" max="17" width="11.42578125" style="36" customWidth="1"/>
    <col min="18" max="18" width="9.140625" customWidth="1"/>
  </cols>
  <sheetData>
    <row r="1" spans="1:24" ht="20.25" customHeight="1" x14ac:dyDescent="0.35">
      <c r="A1" s="138" t="s">
        <v>18</v>
      </c>
      <c r="B1" s="139"/>
      <c r="C1" s="139"/>
      <c r="D1" s="139"/>
      <c r="E1" s="139"/>
      <c r="F1" s="139"/>
      <c r="G1" s="139"/>
      <c r="H1" s="160"/>
      <c r="I1" s="139"/>
      <c r="J1" s="139"/>
      <c r="K1" s="140" t="s">
        <v>107</v>
      </c>
      <c r="L1" s="141"/>
      <c r="M1" s="142"/>
      <c r="N1" s="36"/>
      <c r="O1" s="36"/>
      <c r="P1" s="36"/>
    </row>
    <row r="2" spans="1:24" ht="27.75" customHeight="1" x14ac:dyDescent="0.25">
      <c r="A2" s="170" t="s">
        <v>19</v>
      </c>
      <c r="B2" s="171"/>
      <c r="C2" s="143" t="s">
        <v>20</v>
      </c>
      <c r="D2" s="143"/>
      <c r="E2" s="144" t="s">
        <v>0</v>
      </c>
      <c r="F2" s="145"/>
      <c r="G2" s="146"/>
      <c r="H2" s="161"/>
      <c r="I2" s="147"/>
      <c r="J2" s="148"/>
      <c r="K2" s="145"/>
      <c r="L2" s="149"/>
      <c r="M2" s="150"/>
      <c r="N2" s="36"/>
      <c r="O2" s="36"/>
      <c r="P2" s="36"/>
      <c r="T2" t="s">
        <v>21</v>
      </c>
      <c r="V2" s="169"/>
      <c r="X2" s="82"/>
    </row>
    <row r="3" spans="1:24" ht="21" thickBot="1" x14ac:dyDescent="0.25">
      <c r="A3" s="151"/>
      <c r="B3" s="152" t="s">
        <v>22</v>
      </c>
      <c r="C3" s="155" t="s">
        <v>88</v>
      </c>
      <c r="D3" s="155"/>
      <c r="E3" s="156" t="s">
        <v>23</v>
      </c>
      <c r="F3" s="157">
        <f ca="1">TODAY()</f>
        <v>41944</v>
      </c>
      <c r="G3" s="153"/>
      <c r="H3" s="162"/>
      <c r="I3" s="147"/>
      <c r="J3" s="154"/>
      <c r="K3" s="145"/>
      <c r="L3" s="149"/>
      <c r="M3" s="150"/>
      <c r="N3" s="36" t="s">
        <v>24</v>
      </c>
      <c r="O3" s="36"/>
      <c r="P3" s="36"/>
      <c r="S3" s="168"/>
      <c r="T3" s="168">
        <f>COUNTA(B:B)-3</f>
        <v>13</v>
      </c>
      <c r="U3" s="169"/>
      <c r="V3" s="168"/>
      <c r="W3" s="168"/>
    </row>
    <row r="4" spans="1:24" s="3" customFormat="1" ht="38.25" x14ac:dyDescent="0.2">
      <c r="A4" s="158" t="s">
        <v>25</v>
      </c>
      <c r="B4" s="159" t="s">
        <v>26</v>
      </c>
      <c r="C4" s="52" t="s">
        <v>27</v>
      </c>
      <c r="D4" s="1" t="s">
        <v>28</v>
      </c>
      <c r="E4" s="1" t="s">
        <v>29</v>
      </c>
      <c r="F4" s="1" t="s">
        <v>30</v>
      </c>
      <c r="G4" s="1" t="s">
        <v>31</v>
      </c>
      <c r="H4" s="163" t="s">
        <v>32</v>
      </c>
      <c r="I4" s="34" t="s">
        <v>33</v>
      </c>
      <c r="J4" s="65" t="s">
        <v>34</v>
      </c>
      <c r="K4" s="5" t="s">
        <v>35</v>
      </c>
      <c r="L4" s="5" t="s">
        <v>36</v>
      </c>
      <c r="M4" s="2" t="s">
        <v>37</v>
      </c>
      <c r="N4" s="37" t="s">
        <v>38</v>
      </c>
      <c r="O4" s="37" t="s">
        <v>39</v>
      </c>
      <c r="P4" s="37" t="s">
        <v>40</v>
      </c>
      <c r="Q4" s="37" t="s">
        <v>89</v>
      </c>
      <c r="R4" s="3" t="s">
        <v>41</v>
      </c>
    </row>
    <row r="5" spans="1:24" s="64" customFormat="1" ht="45" x14ac:dyDescent="0.2">
      <c r="A5" s="102">
        <v>1</v>
      </c>
      <c r="B5" s="55">
        <v>41671</v>
      </c>
      <c r="C5" s="53" t="s">
        <v>42</v>
      </c>
      <c r="D5" s="56" t="s">
        <v>43</v>
      </c>
      <c r="E5" s="113" t="s">
        <v>92</v>
      </c>
      <c r="F5" s="57" t="s">
        <v>86</v>
      </c>
      <c r="G5" s="101">
        <v>41730</v>
      </c>
      <c r="H5" s="164" t="str">
        <f t="shared" ref="H5:H10" ca="1" si="0">IF(A5&lt;&gt;"",IF(I5&lt;&gt;"","completed",IF(G5&lt;TODAY(),"_overdue",IF(G5&lt;TODAY()+J5*1.4, "_LATE",IF(G5&lt;TODAY()+7+J5*1.4,"warning",IF(B5&lt;TODAY()-7,"reminder","new"))))),"")</f>
        <v>completed</v>
      </c>
      <c r="I5" s="58">
        <v>41729</v>
      </c>
      <c r="J5" s="66">
        <v>5</v>
      </c>
      <c r="K5" s="112" t="s">
        <v>91</v>
      </c>
      <c r="L5" s="60"/>
      <c r="M5" s="103"/>
      <c r="N5" s="61">
        <f t="shared" ref="N5:N10" si="1">IF(I5&lt;&gt;"",DATE(YEAR(I5),MONTH(I5),1),"")</f>
        <v>41699</v>
      </c>
      <c r="O5" s="62">
        <f t="shared" ref="O5:O10" ca="1" si="2">IF(Q5=0,1,0)</f>
        <v>1</v>
      </c>
      <c r="P5" s="62">
        <f t="shared" ref="P5:P10" ca="1" si="3">IF(AND(Q5&lt;&gt;"",Q5&gt;0),1,0)</f>
        <v>0</v>
      </c>
      <c r="Q5" s="63">
        <f t="shared" ref="Q5:Q10" ca="1" si="4">IF(H5="completed",IF(I5&lt;=G5,0,DAYS360(G5,I5)),"")</f>
        <v>0</v>
      </c>
    </row>
    <row r="6" spans="1:24" s="64" customFormat="1" ht="15" x14ac:dyDescent="0.2">
      <c r="A6" s="102">
        <v>2</v>
      </c>
      <c r="B6" s="55">
        <v>41742</v>
      </c>
      <c r="C6" s="53" t="s">
        <v>80</v>
      </c>
      <c r="D6" s="56" t="s">
        <v>43</v>
      </c>
      <c r="E6" s="56" t="s">
        <v>44</v>
      </c>
      <c r="F6" s="57" t="s">
        <v>86</v>
      </c>
      <c r="G6" s="132" t="s">
        <v>96</v>
      </c>
      <c r="H6" s="164" t="str">
        <f t="shared" ca="1" si="0"/>
        <v>reminder</v>
      </c>
      <c r="I6" s="58"/>
      <c r="J6" s="66"/>
      <c r="K6" s="59"/>
      <c r="L6" s="60"/>
      <c r="M6" s="103">
        <v>1</v>
      </c>
      <c r="N6" s="61" t="str">
        <f t="shared" si="1"/>
        <v/>
      </c>
      <c r="O6" s="62">
        <f t="shared" ca="1" si="2"/>
        <v>0</v>
      </c>
      <c r="P6" s="62">
        <f t="shared" ca="1" si="3"/>
        <v>0</v>
      </c>
      <c r="Q6" s="63" t="str">
        <f t="shared" ca="1" si="4"/>
        <v/>
      </c>
    </row>
    <row r="7" spans="1:24" s="64" customFormat="1" ht="15" x14ac:dyDescent="0.2">
      <c r="A7" s="102">
        <v>3</v>
      </c>
      <c r="B7" s="55">
        <v>39551</v>
      </c>
      <c r="C7" s="53" t="s">
        <v>81</v>
      </c>
      <c r="D7" s="56" t="s">
        <v>43</v>
      </c>
      <c r="E7" s="56" t="s">
        <v>44</v>
      </c>
      <c r="F7" s="57" t="s">
        <v>86</v>
      </c>
      <c r="G7" s="101">
        <v>41748</v>
      </c>
      <c r="H7" s="164" t="str">
        <f t="shared" ca="1" si="0"/>
        <v>_overdue</v>
      </c>
      <c r="I7" s="58"/>
      <c r="J7" s="66"/>
      <c r="K7" s="59"/>
      <c r="L7" s="60"/>
      <c r="M7" s="103">
        <v>2</v>
      </c>
      <c r="N7" s="61" t="str">
        <f t="shared" si="1"/>
        <v/>
      </c>
      <c r="O7" s="62">
        <f t="shared" ca="1" si="2"/>
        <v>0</v>
      </c>
      <c r="P7" s="62">
        <f t="shared" ca="1" si="3"/>
        <v>0</v>
      </c>
      <c r="Q7" s="63" t="str">
        <f t="shared" ca="1" si="4"/>
        <v/>
      </c>
    </row>
    <row r="8" spans="1:24" s="64" customFormat="1" ht="15" x14ac:dyDescent="0.2">
      <c r="A8" s="102">
        <v>4</v>
      </c>
      <c r="B8" s="55">
        <v>41640</v>
      </c>
      <c r="C8" s="53" t="s">
        <v>82</v>
      </c>
      <c r="D8" s="56" t="s">
        <v>43</v>
      </c>
      <c r="E8" s="56" t="s">
        <v>44</v>
      </c>
      <c r="F8" s="57" t="s">
        <v>86</v>
      </c>
      <c r="G8" s="101">
        <v>41671</v>
      </c>
      <c r="H8" s="164" t="str">
        <f t="shared" ca="1" si="0"/>
        <v>completed</v>
      </c>
      <c r="I8" s="58">
        <v>41713</v>
      </c>
      <c r="J8" s="66"/>
      <c r="K8" s="59"/>
      <c r="L8" s="60"/>
      <c r="M8" s="103">
        <v>1</v>
      </c>
      <c r="N8" s="61">
        <f t="shared" si="1"/>
        <v>41699</v>
      </c>
      <c r="O8" s="62">
        <f t="shared" ca="1" si="2"/>
        <v>0</v>
      </c>
      <c r="P8" s="62">
        <f t="shared" ca="1" si="3"/>
        <v>1</v>
      </c>
      <c r="Q8" s="63">
        <f t="shared" ca="1" si="4"/>
        <v>44</v>
      </c>
    </row>
    <row r="9" spans="1:24" s="64" customFormat="1" ht="15" x14ac:dyDescent="0.2">
      <c r="A9" s="102">
        <v>5</v>
      </c>
      <c r="B9" s="55">
        <v>41641</v>
      </c>
      <c r="C9" s="53" t="s">
        <v>83</v>
      </c>
      <c r="D9" s="56" t="s">
        <v>43</v>
      </c>
      <c r="E9" s="56" t="s">
        <v>44</v>
      </c>
      <c r="F9" s="114" t="s">
        <v>98</v>
      </c>
      <c r="G9" s="101">
        <v>41974</v>
      </c>
      <c r="H9" s="164" t="str">
        <f t="shared" ca="1" si="0"/>
        <v>_LATE</v>
      </c>
      <c r="I9" s="58"/>
      <c r="J9" s="100">
        <v>40</v>
      </c>
      <c r="K9" s="100"/>
      <c r="L9" s="100"/>
      <c r="M9" s="167">
        <v>2</v>
      </c>
      <c r="N9" s="61" t="str">
        <f t="shared" si="1"/>
        <v/>
      </c>
      <c r="O9" s="62">
        <f t="shared" ca="1" si="2"/>
        <v>0</v>
      </c>
      <c r="P9" s="62">
        <f t="shared" ca="1" si="3"/>
        <v>0</v>
      </c>
      <c r="Q9" s="63" t="str">
        <f t="shared" ca="1" si="4"/>
        <v/>
      </c>
    </row>
    <row r="10" spans="1:24" s="64" customFormat="1" ht="15" x14ac:dyDescent="0.2">
      <c r="A10" s="102">
        <v>6</v>
      </c>
      <c r="B10" s="55">
        <v>41742</v>
      </c>
      <c r="C10" s="53" t="s">
        <v>84</v>
      </c>
      <c r="D10" s="56" t="s">
        <v>43</v>
      </c>
      <c r="E10" s="56" t="s">
        <v>44</v>
      </c>
      <c r="F10" s="57" t="s">
        <v>85</v>
      </c>
      <c r="G10" s="101">
        <v>41774</v>
      </c>
      <c r="H10" s="164" t="str">
        <f t="shared" ca="1" si="0"/>
        <v>completed</v>
      </c>
      <c r="I10" s="58">
        <v>41644</v>
      </c>
      <c r="J10" s="66"/>
      <c r="K10" s="59"/>
      <c r="L10" s="60"/>
      <c r="M10" s="103">
        <v>1</v>
      </c>
      <c r="N10" s="61">
        <f t="shared" si="1"/>
        <v>41640</v>
      </c>
      <c r="O10" s="62">
        <f t="shared" ca="1" si="2"/>
        <v>1</v>
      </c>
      <c r="P10" s="62">
        <f t="shared" ca="1" si="3"/>
        <v>0</v>
      </c>
      <c r="Q10" s="63">
        <f t="shared" ca="1" si="4"/>
        <v>0</v>
      </c>
    </row>
    <row r="11" spans="1:24" s="64" customFormat="1" ht="15" x14ac:dyDescent="0.2">
      <c r="A11" s="102">
        <v>7</v>
      </c>
      <c r="B11" s="55">
        <v>41944</v>
      </c>
      <c r="C11" s="115" t="s">
        <v>94</v>
      </c>
      <c r="D11" s="113" t="s">
        <v>94</v>
      </c>
      <c r="E11" s="113" t="s">
        <v>94</v>
      </c>
      <c r="F11" s="114" t="s">
        <v>93</v>
      </c>
      <c r="G11" s="101">
        <v>41946</v>
      </c>
      <c r="H11" s="164" t="str">
        <f t="shared" ref="H11:H21" ca="1" si="5">IF(A11&lt;&gt;"",IF(I11&lt;&gt;"","completed",IF(G11&lt;TODAY(),"_overdue",IF(G11&lt;TODAY()+J11*1.4, "_LATE",IF(G11&lt;TODAY()+7+J11*1.4,"warning",IF(B11&lt;TODAY()-7,"reminder","new"))))),"")</f>
        <v>warning</v>
      </c>
      <c r="I11" s="58"/>
      <c r="J11" s="66"/>
      <c r="K11" s="59"/>
      <c r="L11" s="60"/>
      <c r="M11" s="103">
        <v>1</v>
      </c>
      <c r="N11" s="61" t="str">
        <f t="shared" ref="N11:N13" si="6">IF(I11&lt;&gt;"",DATE(YEAR(I11),MONTH(I11),1),"")</f>
        <v/>
      </c>
      <c r="O11" s="62">
        <f t="shared" ref="O11:O13" ca="1" si="7">IF(Q11=0,1,0)</f>
        <v>0</v>
      </c>
      <c r="P11" s="62">
        <f t="shared" ref="P11:P13" ca="1" si="8">IF(AND(Q11&lt;&gt;"",Q11&gt;0),1,0)</f>
        <v>0</v>
      </c>
      <c r="Q11" s="63" t="str">
        <f t="shared" ref="Q11:Q13" ca="1" si="9">IF(H11="completed",IF(I11&lt;=G11,0,DAYS360(G11,I11)),"")</f>
        <v/>
      </c>
    </row>
    <row r="12" spans="1:24" s="64" customFormat="1" ht="15" x14ac:dyDescent="0.2">
      <c r="A12" s="102">
        <v>8</v>
      </c>
      <c r="B12" s="55">
        <v>41944</v>
      </c>
      <c r="C12" s="115" t="s">
        <v>97</v>
      </c>
      <c r="D12" s="113" t="s">
        <v>97</v>
      </c>
      <c r="E12" s="113" t="s">
        <v>97</v>
      </c>
      <c r="F12" s="114" t="s">
        <v>98</v>
      </c>
      <c r="G12" s="101">
        <v>41887</v>
      </c>
      <c r="H12" s="164" t="str">
        <f t="shared" ca="1" si="5"/>
        <v>_overdue</v>
      </c>
      <c r="I12" s="58"/>
      <c r="J12" s="66"/>
      <c r="K12" s="59"/>
      <c r="L12" s="60"/>
      <c r="M12" s="103">
        <v>2</v>
      </c>
      <c r="N12" s="61" t="str">
        <f t="shared" si="6"/>
        <v/>
      </c>
      <c r="O12" s="62">
        <f t="shared" ca="1" si="7"/>
        <v>0</v>
      </c>
      <c r="P12" s="62">
        <f t="shared" ca="1" si="8"/>
        <v>0</v>
      </c>
      <c r="Q12" s="63" t="str">
        <f t="shared" ca="1" si="9"/>
        <v/>
      </c>
    </row>
    <row r="13" spans="1:24" s="64" customFormat="1" ht="15" x14ac:dyDescent="0.2">
      <c r="A13" s="102">
        <v>9</v>
      </c>
      <c r="B13" s="55">
        <v>41944</v>
      </c>
      <c r="C13" s="115" t="s">
        <v>102</v>
      </c>
      <c r="D13" s="113" t="s">
        <v>102</v>
      </c>
      <c r="E13" s="113" t="s">
        <v>102</v>
      </c>
      <c r="F13" s="114" t="s">
        <v>103</v>
      </c>
      <c r="G13" s="101">
        <v>41958</v>
      </c>
      <c r="H13" s="164" t="str">
        <f t="shared" ca="1" si="5"/>
        <v>new</v>
      </c>
      <c r="I13" s="58"/>
      <c r="J13" s="66"/>
      <c r="K13" s="59"/>
      <c r="L13" s="60"/>
      <c r="M13" s="103"/>
      <c r="N13" s="61" t="str">
        <f t="shared" si="6"/>
        <v/>
      </c>
      <c r="O13" s="62">
        <f t="shared" ca="1" si="7"/>
        <v>0</v>
      </c>
      <c r="P13" s="62">
        <f t="shared" ca="1" si="8"/>
        <v>0</v>
      </c>
      <c r="Q13" s="63" t="str">
        <f t="shared" ca="1" si="9"/>
        <v/>
      </c>
    </row>
    <row r="14" spans="1:24" s="64" customFormat="1" ht="15" x14ac:dyDescent="0.2">
      <c r="A14" s="102">
        <v>10</v>
      </c>
      <c r="B14" s="55">
        <v>41944</v>
      </c>
      <c r="C14" s="115"/>
      <c r="D14" s="113"/>
      <c r="E14" s="113"/>
      <c r="F14" s="114"/>
      <c r="G14" s="101">
        <v>41944</v>
      </c>
      <c r="H14" s="164" t="str">
        <f t="shared" ca="1" si="5"/>
        <v>warning</v>
      </c>
      <c r="I14" s="58"/>
      <c r="J14" s="66"/>
      <c r="K14" s="59"/>
      <c r="L14" s="60"/>
      <c r="M14" s="103"/>
      <c r="N14" s="61" t="str">
        <f t="shared" ref="N14:N21" si="10">IF(I14&lt;&gt;"",DATE(YEAR(I14),MONTH(I14),1),"")</f>
        <v/>
      </c>
      <c r="O14" s="62">
        <f t="shared" ref="O14:O21" ca="1" si="11">IF(Q14=0,1,0)</f>
        <v>0</v>
      </c>
      <c r="P14" s="62">
        <f t="shared" ref="P14:P21" ca="1" si="12">IF(AND(Q14&lt;&gt;"",Q14&gt;0),1,0)</f>
        <v>0</v>
      </c>
      <c r="Q14" s="63" t="str">
        <f t="shared" ref="Q14:Q21" ca="1" si="13">IF(H14="completed",IF(I14&lt;=G14,0,DAYS360(G14,I14)),"")</f>
        <v/>
      </c>
    </row>
    <row r="15" spans="1:24" s="64" customFormat="1" ht="15" x14ac:dyDescent="0.2">
      <c r="A15" s="102">
        <v>11</v>
      </c>
      <c r="B15" s="55">
        <v>41944</v>
      </c>
      <c r="C15" s="53"/>
      <c r="D15" s="56"/>
      <c r="E15" s="56"/>
      <c r="F15" s="57"/>
      <c r="G15" s="101">
        <v>41944</v>
      </c>
      <c r="H15" s="164" t="str">
        <f t="shared" ca="1" si="5"/>
        <v>warning</v>
      </c>
      <c r="I15" s="58"/>
      <c r="J15" s="66"/>
      <c r="K15" s="59"/>
      <c r="L15" s="60"/>
      <c r="M15" s="103"/>
      <c r="N15" s="61" t="str">
        <f t="shared" si="10"/>
        <v/>
      </c>
      <c r="O15" s="62">
        <f t="shared" ca="1" si="11"/>
        <v>0</v>
      </c>
      <c r="P15" s="62">
        <f t="shared" ca="1" si="12"/>
        <v>0</v>
      </c>
      <c r="Q15" s="63" t="str">
        <f t="shared" ca="1" si="13"/>
        <v/>
      </c>
    </row>
    <row r="16" spans="1:24" s="64" customFormat="1" ht="15" x14ac:dyDescent="0.2">
      <c r="A16" s="102">
        <v>12</v>
      </c>
      <c r="B16" s="55">
        <v>41944</v>
      </c>
      <c r="C16" s="53"/>
      <c r="D16" s="56"/>
      <c r="E16" s="56"/>
      <c r="F16" s="57"/>
      <c r="G16" s="101"/>
      <c r="H16" s="164"/>
      <c r="I16" s="58"/>
      <c r="J16" s="66"/>
      <c r="K16" s="59"/>
      <c r="L16" s="60"/>
      <c r="M16" s="103"/>
      <c r="N16" s="61" t="str">
        <f t="shared" si="10"/>
        <v/>
      </c>
      <c r="O16" s="62">
        <f t="shared" si="11"/>
        <v>0</v>
      </c>
      <c r="P16" s="62">
        <f t="shared" si="12"/>
        <v>0</v>
      </c>
      <c r="Q16" s="63" t="str">
        <f t="shared" si="13"/>
        <v/>
      </c>
    </row>
    <row r="17" spans="1:17" s="64" customFormat="1" ht="15" x14ac:dyDescent="0.2">
      <c r="A17" s="102">
        <v>13</v>
      </c>
      <c r="B17" s="55">
        <v>41944</v>
      </c>
      <c r="C17" s="53"/>
      <c r="D17" s="56"/>
      <c r="E17" s="56"/>
      <c r="F17" s="57"/>
      <c r="G17" s="101"/>
      <c r="H17" s="164"/>
      <c r="I17" s="58"/>
      <c r="J17" s="66"/>
      <c r="K17" s="59"/>
      <c r="L17" s="60"/>
      <c r="M17" s="103"/>
      <c r="N17" s="61" t="str">
        <f t="shared" si="10"/>
        <v/>
      </c>
      <c r="O17" s="62">
        <f t="shared" si="11"/>
        <v>0</v>
      </c>
      <c r="P17" s="62">
        <f t="shared" si="12"/>
        <v>0</v>
      </c>
      <c r="Q17" s="63" t="str">
        <f t="shared" si="13"/>
        <v/>
      </c>
    </row>
    <row r="18" spans="1:17" s="64" customFormat="1" ht="15" x14ac:dyDescent="0.2">
      <c r="A18" s="102"/>
      <c r="B18" s="55"/>
      <c r="C18" s="53"/>
      <c r="D18" s="56"/>
      <c r="E18" s="56"/>
      <c r="F18" s="57"/>
      <c r="G18" s="101"/>
      <c r="H18" s="164"/>
      <c r="I18" s="58"/>
      <c r="J18" s="66"/>
      <c r="K18" s="59"/>
      <c r="L18" s="60"/>
      <c r="M18" s="103"/>
      <c r="N18" s="61" t="str">
        <f t="shared" si="10"/>
        <v/>
      </c>
      <c r="O18" s="62">
        <f t="shared" si="11"/>
        <v>0</v>
      </c>
      <c r="P18" s="62">
        <f t="shared" si="12"/>
        <v>0</v>
      </c>
      <c r="Q18" s="63" t="str">
        <f t="shared" si="13"/>
        <v/>
      </c>
    </row>
    <row r="19" spans="1:17" s="64" customFormat="1" ht="15" x14ac:dyDescent="0.2">
      <c r="A19" s="102"/>
      <c r="B19" s="55"/>
      <c r="C19" s="53"/>
      <c r="D19" s="56"/>
      <c r="E19" s="56"/>
      <c r="F19" s="57"/>
      <c r="G19" s="101"/>
      <c r="H19" s="164"/>
      <c r="I19" s="58"/>
      <c r="J19" s="66"/>
      <c r="K19" s="59"/>
      <c r="L19" s="60"/>
      <c r="M19" s="103"/>
      <c r="N19" s="61" t="str">
        <f t="shared" ref="N19:N20" si="14">IF(I19&lt;&gt;"",DATE(YEAR(I19),MONTH(I19),1),"")</f>
        <v/>
      </c>
      <c r="O19" s="62">
        <f t="shared" ref="O19:O20" si="15">IF(Q19=0,1,0)</f>
        <v>0</v>
      </c>
      <c r="P19" s="62">
        <f t="shared" ref="P19:P20" si="16">IF(AND(Q19&lt;&gt;"",Q19&gt;0),1,0)</f>
        <v>0</v>
      </c>
      <c r="Q19" s="63" t="str">
        <f t="shared" ref="Q19:Q20" si="17">IF(H19="completed",IF(I19&lt;=G19,0,DAYS360(G19,I19)),"")</f>
        <v/>
      </c>
    </row>
    <row r="20" spans="1:17" s="64" customFormat="1" ht="15" x14ac:dyDescent="0.2">
      <c r="A20" s="102"/>
      <c r="B20" s="55"/>
      <c r="C20" s="53"/>
      <c r="D20" s="56"/>
      <c r="E20" s="56"/>
      <c r="F20" s="57"/>
      <c r="G20" s="101"/>
      <c r="H20" s="164" t="str">
        <f t="shared" ref="H20" ca="1" si="18">IF(A20&lt;&gt;"",IF(I20&lt;&gt;"","completed",IF(G20&lt;TODAY(),"_overdue",IF(G20&lt;TODAY()+J20*1.4, "_LATE",IF(G20&lt;TODAY()+7+J20*1.4,"warning",IF(B20&lt;TODAY()-7,"reminder","new"))))),"")</f>
        <v/>
      </c>
      <c r="I20" s="58"/>
      <c r="J20" s="66"/>
      <c r="K20" s="59"/>
      <c r="L20" s="60"/>
      <c r="M20" s="103"/>
      <c r="N20" s="61" t="str">
        <f t="shared" si="14"/>
        <v/>
      </c>
      <c r="O20" s="62">
        <f t="shared" ca="1" si="15"/>
        <v>0</v>
      </c>
      <c r="P20" s="62">
        <f t="shared" ca="1" si="16"/>
        <v>0</v>
      </c>
      <c r="Q20" s="63" t="str">
        <f t="shared" ca="1" si="17"/>
        <v/>
      </c>
    </row>
    <row r="21" spans="1:17" s="64" customFormat="1" ht="15" x14ac:dyDescent="0.2">
      <c r="A21" s="102"/>
      <c r="B21" s="55"/>
      <c r="C21" s="53"/>
      <c r="D21" s="56"/>
      <c r="E21" s="56"/>
      <c r="F21" s="57"/>
      <c r="G21" s="101"/>
      <c r="H21" s="164" t="str">
        <f t="shared" ca="1" si="5"/>
        <v/>
      </c>
      <c r="I21" s="58"/>
      <c r="J21" s="66"/>
      <c r="K21" s="59"/>
      <c r="L21" s="60"/>
      <c r="M21" s="103"/>
      <c r="N21" s="61" t="str">
        <f t="shared" si="10"/>
        <v/>
      </c>
      <c r="O21" s="62">
        <f t="shared" ca="1" si="11"/>
        <v>0</v>
      </c>
      <c r="P21" s="62">
        <f t="shared" ca="1" si="12"/>
        <v>0</v>
      </c>
      <c r="Q21" s="63" t="str">
        <f t="shared" ca="1" si="13"/>
        <v/>
      </c>
    </row>
    <row r="22" spans="1:17" s="92" customFormat="1" ht="16.5" thickBot="1" x14ac:dyDescent="0.25">
      <c r="A22" s="104"/>
      <c r="B22" s="105" t="s">
        <v>106</v>
      </c>
      <c r="C22" s="106"/>
      <c r="D22" s="107"/>
      <c r="E22" s="108"/>
      <c r="F22" s="108"/>
      <c r="G22" s="107"/>
      <c r="H22" s="165"/>
      <c r="I22" s="109"/>
      <c r="J22" s="109"/>
      <c r="K22" s="108"/>
      <c r="L22" s="107"/>
      <c r="M22" s="110" t="s">
        <v>90</v>
      </c>
      <c r="N22" s="93"/>
      <c r="O22" s="93"/>
      <c r="P22" s="93"/>
      <c r="Q22" s="94"/>
    </row>
  </sheetData>
  <autoFilter ref="A4:T13"/>
  <mergeCells count="1">
    <mergeCell ref="A2:B2"/>
  </mergeCells>
  <phoneticPr fontId="11" type="noConversion"/>
  <conditionalFormatting sqref="H5:H18 H21">
    <cfRule type="cellIs" dxfId="12" priority="8" stopIfTrue="1" operator="equal">
      <formula>"_overdue"</formula>
    </cfRule>
    <cfRule type="cellIs" dxfId="11" priority="9" stopIfTrue="1" operator="equal">
      <formula>"warning"</formula>
    </cfRule>
    <cfRule type="cellIs" dxfId="10" priority="10" stopIfTrue="1" operator="equal">
      <formula>"new"</formula>
    </cfRule>
  </conditionalFormatting>
  <conditionalFormatting sqref="H9">
    <cfRule type="cellIs" dxfId="9" priority="7" operator="equal">
      <formula>"_LATE"</formula>
    </cfRule>
  </conditionalFormatting>
  <conditionalFormatting sqref="H19">
    <cfRule type="cellIs" dxfId="8" priority="4" stopIfTrue="1" operator="equal">
      <formula>"_overdue"</formula>
    </cfRule>
    <cfRule type="cellIs" dxfId="7" priority="5" stopIfTrue="1" operator="equal">
      <formula>"warning"</formula>
    </cfRule>
    <cfRule type="cellIs" dxfId="6" priority="6" stopIfTrue="1" operator="equal">
      <formula>"new"</formula>
    </cfRule>
  </conditionalFormatting>
  <conditionalFormatting sqref="H20">
    <cfRule type="cellIs" dxfId="5" priority="1" stopIfTrue="1" operator="equal">
      <formula>"_overdue"</formula>
    </cfRule>
    <cfRule type="cellIs" dxfId="4" priority="2" stopIfTrue="1" operator="equal">
      <formula>"warning"</formula>
    </cfRule>
    <cfRule type="cellIs" dxfId="3" priority="3" stopIfTrue="1" operator="equal">
      <formula>"new"</formula>
    </cfRule>
  </conditionalFormatting>
  <hyperlinks>
    <hyperlink ref="E2" r:id="rId1"/>
  </hyperlinks>
  <pageMargins left="0.75" right="0.75" top="0.4" bottom="0.53" header="0.31" footer="0.5"/>
  <pageSetup paperSize="9" scale="54" orientation="landscape" r:id="rId2"/>
  <headerFooter alignWithMargins="0">
    <oddFooter>&amp;L&amp;F&amp;Cpage &amp;P of &amp;N&amp;R&amp;D</odd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V18"/>
  <sheetViews>
    <sheetView workbookViewId="0">
      <pane xSplit="3" topLeftCell="D1" activePane="topRight" state="frozenSplit"/>
      <selection pane="topRight" activeCell="C21" sqref="C21"/>
    </sheetView>
  </sheetViews>
  <sheetFormatPr defaultRowHeight="12.75" x14ac:dyDescent="0.2"/>
  <cols>
    <col min="1" max="1" width="2" customWidth="1"/>
    <col min="2" max="2" width="13.5703125" customWidth="1"/>
    <col min="3" max="3" width="44.140625" customWidth="1"/>
    <col min="4" max="14" width="7" customWidth="1"/>
    <col min="15" max="20" width="5.7109375" customWidth="1"/>
  </cols>
  <sheetData>
    <row r="1" spans="2:22" ht="22.5" customHeight="1" x14ac:dyDescent="0.25">
      <c r="C1" s="95" t="s">
        <v>0</v>
      </c>
    </row>
    <row r="2" spans="2:22" x14ac:dyDescent="0.2">
      <c r="D2" s="69" t="s">
        <v>101</v>
      </c>
    </row>
    <row r="3" spans="2:22" x14ac:dyDescent="0.2">
      <c r="B3" s="67" t="s">
        <v>1</v>
      </c>
      <c r="C3" s="68" t="s">
        <v>2</v>
      </c>
      <c r="D3" s="137">
        <v>41944</v>
      </c>
      <c r="E3" s="137">
        <v>41951</v>
      </c>
      <c r="F3" s="137">
        <v>41958</v>
      </c>
      <c r="G3" s="137">
        <v>41965</v>
      </c>
      <c r="H3" s="137">
        <v>41972</v>
      </c>
      <c r="I3" s="137">
        <v>41979</v>
      </c>
      <c r="J3" s="137">
        <v>41986</v>
      </c>
      <c r="K3" s="137">
        <v>41993</v>
      </c>
      <c r="L3" s="137">
        <v>42000</v>
      </c>
      <c r="M3" s="137">
        <v>42007</v>
      </c>
      <c r="N3" s="137">
        <v>42014</v>
      </c>
      <c r="O3" s="135"/>
      <c r="P3" s="136"/>
      <c r="Q3" s="136"/>
      <c r="R3" s="136"/>
      <c r="S3" s="134"/>
      <c r="T3" s="134"/>
      <c r="U3" s="134"/>
      <c r="V3" s="134"/>
    </row>
    <row r="4" spans="2:22" x14ac:dyDescent="0.2">
      <c r="B4" s="70" t="s">
        <v>3</v>
      </c>
      <c r="C4" s="71"/>
      <c r="D4" s="72"/>
      <c r="E4" s="73"/>
      <c r="F4" s="73"/>
      <c r="G4" s="73"/>
      <c r="H4" s="73"/>
      <c r="I4" s="73"/>
      <c r="J4" s="73"/>
      <c r="K4" s="73"/>
      <c r="L4" s="73"/>
      <c r="M4" s="73"/>
      <c r="N4" s="73"/>
      <c r="O4" s="73"/>
      <c r="P4" s="73"/>
      <c r="Q4" s="73"/>
      <c r="R4" s="73"/>
      <c r="S4" s="73"/>
      <c r="T4" s="73"/>
      <c r="U4" s="74"/>
      <c r="V4" s="73"/>
    </row>
    <row r="5" spans="2:22" x14ac:dyDescent="0.2">
      <c r="B5" s="75"/>
      <c r="C5" s="76" t="s">
        <v>4</v>
      </c>
      <c r="D5" s="77" t="s">
        <v>100</v>
      </c>
      <c r="E5" s="77"/>
      <c r="F5" s="77"/>
      <c r="G5" s="77"/>
      <c r="H5" s="77"/>
      <c r="I5" s="77"/>
      <c r="J5" s="77"/>
      <c r="K5" s="77"/>
      <c r="L5" s="77"/>
      <c r="M5" s="77"/>
      <c r="N5" s="77"/>
      <c r="O5" s="77"/>
      <c r="P5" s="77"/>
      <c r="Q5" s="77"/>
      <c r="R5" s="77"/>
      <c r="S5" s="77"/>
      <c r="T5" s="77"/>
      <c r="U5" s="78"/>
      <c r="V5" s="77"/>
    </row>
    <row r="6" spans="2:22" x14ac:dyDescent="0.2">
      <c r="B6" s="75"/>
      <c r="C6" s="76" t="s">
        <v>5</v>
      </c>
      <c r="D6" s="77"/>
      <c r="E6" s="77" t="s">
        <v>100</v>
      </c>
      <c r="F6" s="77"/>
      <c r="G6" s="77"/>
      <c r="H6" s="77"/>
      <c r="I6" s="77"/>
      <c r="J6" s="77"/>
      <c r="K6" s="77"/>
      <c r="L6" s="77"/>
      <c r="M6" s="77"/>
      <c r="N6" s="77"/>
      <c r="O6" s="77"/>
      <c r="P6" s="77"/>
      <c r="Q6" s="77"/>
      <c r="R6" s="77"/>
      <c r="S6" s="77"/>
      <c r="T6" s="77"/>
      <c r="U6" s="78"/>
      <c r="V6" s="77"/>
    </row>
    <row r="7" spans="2:22" x14ac:dyDescent="0.2">
      <c r="B7" s="75"/>
      <c r="C7" s="76" t="s">
        <v>6</v>
      </c>
      <c r="D7" s="77" t="s">
        <v>100</v>
      </c>
      <c r="E7" s="77"/>
      <c r="F7" s="77"/>
      <c r="G7" s="77"/>
      <c r="H7" s="77"/>
      <c r="I7" s="77"/>
      <c r="J7" s="77"/>
      <c r="K7" s="77"/>
      <c r="L7" s="77"/>
      <c r="M7" s="77"/>
      <c r="N7" s="77"/>
      <c r="O7" s="77"/>
      <c r="P7" s="77"/>
      <c r="Q7" s="77"/>
      <c r="R7" s="77"/>
      <c r="S7" s="77"/>
      <c r="T7" s="77"/>
      <c r="U7" s="78"/>
      <c r="V7" s="77"/>
    </row>
    <row r="8" spans="2:22" x14ac:dyDescent="0.2">
      <c r="B8" s="75"/>
      <c r="C8" s="76" t="s">
        <v>7</v>
      </c>
      <c r="D8" s="77" t="s">
        <v>100</v>
      </c>
      <c r="E8" s="77"/>
      <c r="F8" s="77"/>
      <c r="G8" s="77"/>
      <c r="H8" s="77"/>
      <c r="I8" s="77"/>
      <c r="J8" s="77"/>
      <c r="K8" s="77"/>
      <c r="L8" s="77"/>
      <c r="M8" s="77"/>
      <c r="N8" s="77"/>
      <c r="O8" s="77"/>
      <c r="P8" s="77"/>
      <c r="Q8" s="77"/>
      <c r="R8" s="77"/>
      <c r="S8" s="77"/>
      <c r="T8" s="77"/>
      <c r="U8" s="78"/>
      <c r="V8" s="77"/>
    </row>
    <row r="9" spans="2:22" x14ac:dyDescent="0.2">
      <c r="B9" s="75"/>
      <c r="C9" s="76" t="s">
        <v>8</v>
      </c>
      <c r="D9" s="77" t="s">
        <v>100</v>
      </c>
      <c r="E9" s="77"/>
      <c r="F9" s="77"/>
      <c r="G9" s="77"/>
      <c r="H9" s="77"/>
      <c r="I9" s="77"/>
      <c r="J9" s="77"/>
      <c r="K9" s="77"/>
      <c r="L9" s="77"/>
      <c r="M9" s="77"/>
      <c r="N9" s="77"/>
      <c r="O9" s="77"/>
      <c r="P9" s="77"/>
      <c r="Q9" s="77"/>
      <c r="R9" s="77"/>
      <c r="S9" s="77"/>
      <c r="T9" s="77"/>
      <c r="U9" s="78"/>
      <c r="V9" s="77"/>
    </row>
    <row r="10" spans="2:22" x14ac:dyDescent="0.2">
      <c r="B10" s="75"/>
      <c r="C10" s="76" t="s">
        <v>9</v>
      </c>
      <c r="D10" s="77" t="s">
        <v>100</v>
      </c>
      <c r="E10" s="77"/>
      <c r="F10" s="77"/>
      <c r="G10" s="77"/>
      <c r="H10" s="77"/>
      <c r="I10" s="77"/>
      <c r="J10" s="77"/>
      <c r="K10" s="77"/>
      <c r="L10" s="77"/>
      <c r="M10" s="77"/>
      <c r="N10" s="77"/>
      <c r="O10" s="77"/>
      <c r="P10" s="77"/>
      <c r="Q10" s="77"/>
      <c r="R10" s="77"/>
      <c r="S10" s="77"/>
      <c r="T10" s="77"/>
      <c r="U10" s="78"/>
      <c r="V10" s="77"/>
    </row>
    <row r="11" spans="2:22" x14ac:dyDescent="0.2">
      <c r="B11" s="75"/>
      <c r="C11" s="76" t="s">
        <v>10</v>
      </c>
      <c r="D11" s="77" t="s">
        <v>100</v>
      </c>
      <c r="E11" s="77"/>
      <c r="F11" s="77"/>
      <c r="G11" s="77"/>
      <c r="H11" s="77"/>
      <c r="I11" s="77"/>
      <c r="J11" s="77"/>
      <c r="K11" s="77"/>
      <c r="L11" s="77"/>
      <c r="M11" s="77"/>
      <c r="N11" s="77"/>
      <c r="O11" s="77"/>
      <c r="P11" s="77"/>
      <c r="Q11" s="77"/>
      <c r="R11" s="77"/>
      <c r="S11" s="77"/>
      <c r="T11" s="77"/>
      <c r="U11" s="78"/>
      <c r="V11" s="77"/>
    </row>
    <row r="12" spans="2:22" x14ac:dyDescent="0.2">
      <c r="B12" s="75"/>
      <c r="C12" s="76" t="s">
        <v>11</v>
      </c>
      <c r="D12" s="77" t="s">
        <v>100</v>
      </c>
      <c r="E12" s="77"/>
      <c r="F12" s="77"/>
      <c r="G12" s="77"/>
      <c r="H12" s="77"/>
      <c r="I12" s="77"/>
      <c r="J12" s="77"/>
      <c r="K12" s="77"/>
      <c r="L12" s="77"/>
      <c r="M12" s="77"/>
      <c r="N12" s="77"/>
      <c r="O12" s="77"/>
      <c r="P12" s="77"/>
      <c r="Q12" s="77"/>
      <c r="R12" s="77"/>
      <c r="S12" s="77"/>
      <c r="T12" s="77"/>
      <c r="U12" s="78"/>
      <c r="V12" s="77"/>
    </row>
    <row r="13" spans="2:22" x14ac:dyDescent="0.2">
      <c r="B13" s="75"/>
      <c r="C13" s="76" t="s">
        <v>12</v>
      </c>
      <c r="D13" s="77" t="s">
        <v>100</v>
      </c>
      <c r="E13" s="77" t="s">
        <v>100</v>
      </c>
      <c r="F13" s="77"/>
      <c r="G13" s="77"/>
      <c r="H13" s="77"/>
      <c r="I13" s="77"/>
      <c r="J13" s="77"/>
      <c r="K13" s="77"/>
      <c r="L13" s="77"/>
      <c r="M13" s="77"/>
      <c r="N13" s="77"/>
      <c r="O13" s="77"/>
      <c r="P13" s="77"/>
      <c r="Q13" s="77"/>
      <c r="R13" s="77"/>
      <c r="S13" s="77"/>
      <c r="T13" s="77"/>
      <c r="U13" s="78"/>
      <c r="V13" s="77"/>
    </row>
    <row r="14" spans="2:22" x14ac:dyDescent="0.2">
      <c r="B14" s="75"/>
      <c r="C14" s="76" t="s">
        <v>13</v>
      </c>
      <c r="D14" s="77"/>
      <c r="E14" s="77" t="s">
        <v>100</v>
      </c>
      <c r="F14" s="77"/>
      <c r="G14" s="77"/>
      <c r="H14" s="77"/>
      <c r="I14" s="77"/>
      <c r="J14" s="77"/>
      <c r="K14" s="77"/>
      <c r="L14" s="77"/>
      <c r="M14" s="77"/>
      <c r="N14" s="77"/>
      <c r="O14" s="77"/>
      <c r="P14" s="77"/>
      <c r="Q14" s="77"/>
      <c r="R14" s="77"/>
      <c r="S14" s="77"/>
      <c r="T14" s="77"/>
      <c r="U14" s="78"/>
      <c r="V14" s="77"/>
    </row>
    <row r="15" spans="2:22" x14ac:dyDescent="0.2">
      <c r="B15" s="75"/>
      <c r="C15" s="76" t="s">
        <v>14</v>
      </c>
      <c r="D15" s="77" t="s">
        <v>100</v>
      </c>
      <c r="E15" s="77"/>
      <c r="F15" s="77"/>
      <c r="G15" s="77"/>
      <c r="H15" s="77"/>
      <c r="I15" s="77"/>
      <c r="J15" s="77"/>
      <c r="K15" s="77"/>
      <c r="L15" s="77"/>
      <c r="M15" s="77"/>
      <c r="N15" s="77"/>
      <c r="O15" s="77"/>
      <c r="P15" s="77"/>
      <c r="Q15" s="77"/>
      <c r="R15" s="77"/>
      <c r="S15" s="77"/>
      <c r="T15" s="77"/>
      <c r="U15" s="78"/>
      <c r="V15" s="77"/>
    </row>
    <row r="16" spans="2:22" x14ac:dyDescent="0.2">
      <c r="B16" s="75"/>
      <c r="C16" s="76" t="s">
        <v>15</v>
      </c>
      <c r="D16" s="77" t="s">
        <v>100</v>
      </c>
      <c r="E16" s="77" t="s">
        <v>100</v>
      </c>
      <c r="F16" s="77"/>
      <c r="G16" s="77"/>
      <c r="H16" s="77"/>
      <c r="I16" s="77"/>
      <c r="J16" s="77"/>
      <c r="K16" s="77"/>
      <c r="L16" s="77"/>
      <c r="M16" s="77"/>
      <c r="N16" s="77"/>
      <c r="O16" s="77"/>
      <c r="P16" s="77"/>
      <c r="Q16" s="77"/>
      <c r="R16" s="77"/>
      <c r="S16" s="77"/>
      <c r="T16" s="77"/>
      <c r="U16" s="78"/>
      <c r="V16" s="77"/>
    </row>
    <row r="17" spans="2:22" x14ac:dyDescent="0.2">
      <c r="B17" s="75"/>
      <c r="C17" s="76" t="s">
        <v>16</v>
      </c>
      <c r="D17" s="77" t="s">
        <v>100</v>
      </c>
      <c r="E17" s="77" t="s">
        <v>100</v>
      </c>
      <c r="F17" s="77"/>
      <c r="G17" s="77"/>
      <c r="H17" s="77"/>
      <c r="I17" s="77"/>
      <c r="J17" s="77"/>
      <c r="K17" s="77"/>
      <c r="L17" s="77"/>
      <c r="M17" s="77"/>
      <c r="N17" s="77"/>
      <c r="O17" s="77"/>
      <c r="P17" s="77"/>
      <c r="Q17" s="77"/>
      <c r="R17" s="77"/>
      <c r="S17" s="77"/>
      <c r="T17" s="77"/>
      <c r="U17" s="78"/>
      <c r="V17" s="77"/>
    </row>
    <row r="18" spans="2:22" x14ac:dyDescent="0.2">
      <c r="B18" s="75"/>
      <c r="C18" s="76" t="s">
        <v>17</v>
      </c>
      <c r="D18" s="77" t="s">
        <v>100</v>
      </c>
      <c r="E18" s="77" t="s">
        <v>100</v>
      </c>
      <c r="F18" s="77"/>
      <c r="G18" s="77"/>
      <c r="H18" s="77"/>
      <c r="I18" s="77"/>
      <c r="J18" s="77"/>
      <c r="K18" s="77"/>
      <c r="L18" s="77"/>
      <c r="M18" s="77"/>
      <c r="N18" s="77"/>
      <c r="O18" s="77"/>
      <c r="P18" s="77"/>
      <c r="Q18" s="77"/>
      <c r="R18" s="77"/>
      <c r="S18" s="77"/>
      <c r="T18" s="77"/>
      <c r="U18" s="78"/>
      <c r="V18" s="77"/>
    </row>
  </sheetData>
  <phoneticPr fontId="11"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19"/>
  <sheetViews>
    <sheetView showGridLines="0" view="pageBreakPreview" topLeftCell="A4" zoomScale="85" zoomScaleNormal="75" zoomScaleSheetLayoutView="85" workbookViewId="0">
      <selection activeCell="D10" sqref="D10"/>
    </sheetView>
  </sheetViews>
  <sheetFormatPr defaultRowHeight="12.75" x14ac:dyDescent="0.2"/>
  <cols>
    <col min="1" max="1" width="5.28515625" customWidth="1"/>
    <col min="2" max="2" width="7.42578125" customWidth="1"/>
    <col min="3" max="3" width="8.7109375" customWidth="1"/>
    <col min="4" max="4" width="10.5703125" customWidth="1"/>
    <col min="5" max="5" width="18" customWidth="1"/>
    <col min="6" max="6" width="9.7109375" customWidth="1"/>
    <col min="7" max="7" width="10.5703125" customWidth="1"/>
  </cols>
  <sheetData>
    <row r="1" spans="1:12" ht="27" customHeight="1" x14ac:dyDescent="0.3">
      <c r="A1" s="83"/>
      <c r="B1" s="80"/>
      <c r="C1" s="81"/>
      <c r="D1" s="81"/>
      <c r="E1" s="81"/>
      <c r="F1" s="84" t="s">
        <v>45</v>
      </c>
      <c r="G1" s="84"/>
      <c r="H1" s="32"/>
      <c r="I1" s="27"/>
      <c r="J1" s="27"/>
      <c r="K1" s="28"/>
    </row>
    <row r="2" spans="1:12" ht="15" customHeight="1" x14ac:dyDescent="0.2">
      <c r="A2" s="83"/>
      <c r="B2" s="80"/>
      <c r="C2" s="81"/>
      <c r="D2" s="81"/>
      <c r="E2" s="81"/>
      <c r="F2" s="85" t="s">
        <v>19</v>
      </c>
      <c r="G2" s="86">
        <f>OPL!B2</f>
        <v>0</v>
      </c>
      <c r="H2" s="31"/>
      <c r="I2" s="31"/>
      <c r="J2" s="31"/>
      <c r="K2" s="29"/>
    </row>
    <row r="3" spans="1:12" ht="24" customHeight="1" thickBot="1" x14ac:dyDescent="0.3">
      <c r="A3" s="83"/>
      <c r="B3" s="80"/>
      <c r="C3" s="81"/>
      <c r="D3" s="81"/>
      <c r="E3" s="172" t="s">
        <v>0</v>
      </c>
      <c r="F3" s="172"/>
      <c r="G3" s="172"/>
      <c r="H3" s="172"/>
      <c r="I3" s="79"/>
      <c r="J3" s="79"/>
      <c r="K3" s="30"/>
    </row>
    <row r="4" spans="1:12" ht="28.5" customHeight="1" x14ac:dyDescent="0.35">
      <c r="B4" s="33" t="str">
        <f>F1</f>
        <v>Closed tasks, by overdue status</v>
      </c>
      <c r="D4" s="6"/>
      <c r="E4" s="6"/>
      <c r="F4" s="6"/>
      <c r="G4" s="6"/>
      <c r="H4" s="6"/>
      <c r="I4" s="6"/>
      <c r="J4" s="6"/>
      <c r="K4" s="6"/>
      <c r="L4" s="6"/>
    </row>
    <row r="6" spans="1:12" x14ac:dyDescent="0.2">
      <c r="A6" s="96" t="s">
        <v>32</v>
      </c>
      <c r="B6" s="97"/>
      <c r="C6" s="97"/>
      <c r="D6" s="97"/>
      <c r="E6" s="39" t="s">
        <v>46</v>
      </c>
      <c r="F6" s="40"/>
      <c r="H6" s="47" t="s">
        <v>47</v>
      </c>
      <c r="I6" s="39" t="s">
        <v>48</v>
      </c>
      <c r="J6" s="48"/>
    </row>
    <row r="7" spans="1:12" x14ac:dyDescent="0.2">
      <c r="A7" s="41" t="s">
        <v>49</v>
      </c>
      <c r="B7" s="20"/>
      <c r="C7" s="20"/>
      <c r="D7" s="20"/>
      <c r="E7" s="20">
        <f ca="1">COUNTIF(OPL!Q:Q,"=0")</f>
        <v>2</v>
      </c>
      <c r="F7" s="42"/>
      <c r="H7" s="41"/>
      <c r="I7" s="20" t="s">
        <v>50</v>
      </c>
      <c r="J7" s="42" t="s">
        <v>51</v>
      </c>
    </row>
    <row r="8" spans="1:12" x14ac:dyDescent="0.2">
      <c r="A8" s="41">
        <v>0</v>
      </c>
      <c r="B8" s="43" t="s">
        <v>52</v>
      </c>
      <c r="C8" s="20">
        <f>A9</f>
        <v>1</v>
      </c>
      <c r="D8" s="20" t="s">
        <v>53</v>
      </c>
      <c r="E8" s="20">
        <f ca="1">COUNTIF(OPL!Q:Q,"&lt;"&amp; TEXT('Compl - by overdue'!C8*5,"0"))-SUM(E$7:E7)</f>
        <v>0</v>
      </c>
      <c r="F8" s="42"/>
      <c r="H8" s="49">
        <v>41640</v>
      </c>
      <c r="I8" s="20">
        <f ca="1">SUMIF(OPL!N:$N,"=" &amp; 'Compl - by overdue'!$H8,OPL!O:O)</f>
        <v>1</v>
      </c>
      <c r="J8" s="42">
        <f ca="1">SUMIF(OPL!$N:O,"=" &amp; 'Compl - by overdue'!$H8,OPL!P:P)</f>
        <v>0</v>
      </c>
    </row>
    <row r="9" spans="1:12" x14ac:dyDescent="0.2">
      <c r="A9" s="41">
        <v>1</v>
      </c>
      <c r="B9" s="43" t="s">
        <v>52</v>
      </c>
      <c r="C9" s="20">
        <f t="shared" ref="C9:C16" si="0">A10</f>
        <v>2</v>
      </c>
      <c r="D9" s="20" t="s">
        <v>53</v>
      </c>
      <c r="E9" s="20">
        <f ca="1">COUNTIF(OPL!Q:Q,"&lt;"&amp; TEXT('Compl - by overdue'!C9*5,"0"))-SUM(E$7:E8)</f>
        <v>0</v>
      </c>
      <c r="F9" s="42"/>
      <c r="H9" s="49">
        <v>41671</v>
      </c>
      <c r="I9" s="20">
        <f>SUMIF(OPL!N:N,"=" &amp; 'Compl - by overdue'!H9,OPL!O:O)</f>
        <v>0</v>
      </c>
      <c r="J9" s="42">
        <f ca="1">SUMIF(OPL!$N:O,"=" &amp; 'Compl - by overdue'!$H9,OPL!P:P)</f>
        <v>0</v>
      </c>
    </row>
    <row r="10" spans="1:12" x14ac:dyDescent="0.2">
      <c r="A10" s="41">
        <v>2</v>
      </c>
      <c r="B10" s="43" t="s">
        <v>52</v>
      </c>
      <c r="C10" s="20">
        <f t="shared" si="0"/>
        <v>3</v>
      </c>
      <c r="D10" s="20" t="s">
        <v>53</v>
      </c>
      <c r="E10" s="20">
        <f ca="1">COUNTIF(OPL!Q:Q,"&lt;"&amp; TEXT('Compl - by overdue'!C10*5,"0"))-SUM(E$7:E9)</f>
        <v>0</v>
      </c>
      <c r="F10" s="42"/>
      <c r="H10" s="49">
        <v>41699</v>
      </c>
      <c r="I10" s="20">
        <f ca="1">SUMIF(OPL!N:N,"=" &amp; 'Compl - by overdue'!H10,OPL!O:O)</f>
        <v>1</v>
      </c>
      <c r="J10" s="42">
        <f ca="1">SUMIF(OPL!$N:O,"=" &amp; 'Compl - by overdue'!$H10,OPL!P:P)</f>
        <v>1</v>
      </c>
    </row>
    <row r="11" spans="1:12" x14ac:dyDescent="0.2">
      <c r="A11" s="41">
        <v>3</v>
      </c>
      <c r="B11" s="43" t="s">
        <v>52</v>
      </c>
      <c r="C11" s="20">
        <f t="shared" si="0"/>
        <v>4</v>
      </c>
      <c r="D11" s="20" t="s">
        <v>53</v>
      </c>
      <c r="E11" s="20">
        <f ca="1">COUNTIF(OPL!Q:Q,"&lt;"&amp; TEXT('Compl - by overdue'!C11*5,"0"))-SUM(E$7:E10)</f>
        <v>0</v>
      </c>
      <c r="F11" s="42"/>
      <c r="H11" s="49">
        <v>41730</v>
      </c>
      <c r="I11" s="20">
        <f>SUMIF(OPL!N:N,"=" &amp; 'Compl - by overdue'!H11,OPL!O:O)</f>
        <v>0</v>
      </c>
      <c r="J11" s="42">
        <f ca="1">SUMIF(OPL!$N:O,"=" &amp; 'Compl - by overdue'!$H11,OPL!P:P)</f>
        <v>0</v>
      </c>
    </row>
    <row r="12" spans="1:12" x14ac:dyDescent="0.2">
      <c r="A12" s="41">
        <v>4</v>
      </c>
      <c r="B12" s="43" t="s">
        <v>52</v>
      </c>
      <c r="C12" s="20">
        <f t="shared" si="0"/>
        <v>5</v>
      </c>
      <c r="D12" s="20" t="s">
        <v>53</v>
      </c>
      <c r="E12" s="20">
        <f ca="1">COUNTIF(OPL!Q:Q,"&lt;"&amp; TEXT('Compl - by overdue'!C12*5,"0"))-SUM(E$7:E11)</f>
        <v>0</v>
      </c>
      <c r="F12" s="42"/>
      <c r="H12" s="49">
        <v>41760</v>
      </c>
      <c r="I12" s="20">
        <f>SUMIF(OPL!N:N,"=" &amp; 'Compl - by overdue'!H12,OPL!O:O)</f>
        <v>0</v>
      </c>
      <c r="J12" s="42">
        <f ca="1">SUMIF(OPL!$N:O,"=" &amp; 'Compl - by overdue'!$H12,OPL!P:P)</f>
        <v>0</v>
      </c>
    </row>
    <row r="13" spans="1:12" x14ac:dyDescent="0.2">
      <c r="A13" s="41">
        <v>5</v>
      </c>
      <c r="B13" s="43" t="s">
        <v>52</v>
      </c>
      <c r="C13" s="20">
        <f t="shared" si="0"/>
        <v>6</v>
      </c>
      <c r="D13" s="20" t="s">
        <v>53</v>
      </c>
      <c r="E13" s="20">
        <f ca="1">COUNTIF(OPL!Q:Q,"&lt;"&amp; TEXT('Compl - by overdue'!C13*5,"0"))-SUM(E$7:E12)</f>
        <v>0</v>
      </c>
      <c r="F13" s="42"/>
      <c r="H13" s="49">
        <v>41791</v>
      </c>
      <c r="I13" s="20">
        <f>SUMIF(OPL!N:N,"=" &amp; 'Compl - by overdue'!H13,OPL!O:O)</f>
        <v>0</v>
      </c>
      <c r="J13" s="42">
        <f ca="1">SUMIF(OPL!$N:O,"=" &amp; 'Compl - by overdue'!$H13,OPL!P:P)</f>
        <v>0</v>
      </c>
    </row>
    <row r="14" spans="1:12" x14ac:dyDescent="0.2">
      <c r="A14" s="41">
        <v>6</v>
      </c>
      <c r="B14" s="43" t="s">
        <v>52</v>
      </c>
      <c r="C14" s="20">
        <f t="shared" si="0"/>
        <v>7</v>
      </c>
      <c r="D14" s="20" t="s">
        <v>53</v>
      </c>
      <c r="E14" s="20">
        <f ca="1">COUNTIF(OPL!Q:Q,"&lt;"&amp; TEXT('Compl - by overdue'!C14*5,"0"))-SUM(E$7:E13)</f>
        <v>0</v>
      </c>
      <c r="F14" s="42"/>
      <c r="H14" s="49">
        <v>41821</v>
      </c>
      <c r="I14" s="20">
        <f>SUMIF(OPL!N:N,"=" &amp; 'Compl - by overdue'!H14,OPL!O:O)</f>
        <v>0</v>
      </c>
      <c r="J14" s="42">
        <f ca="1">SUMIF(OPL!$N:O,"=" &amp; 'Compl - by overdue'!$H14,OPL!P:P)</f>
        <v>0</v>
      </c>
    </row>
    <row r="15" spans="1:12" x14ac:dyDescent="0.2">
      <c r="A15" s="41">
        <v>7</v>
      </c>
      <c r="B15" s="43" t="s">
        <v>52</v>
      </c>
      <c r="C15" s="20">
        <f t="shared" si="0"/>
        <v>8</v>
      </c>
      <c r="D15" s="20" t="s">
        <v>53</v>
      </c>
      <c r="E15" s="20">
        <f ca="1">COUNTIF(OPL!Q:Q,"&lt;"&amp; TEXT('Compl - by overdue'!C15*5,"0"))-SUM(E$7:E14)</f>
        <v>0</v>
      </c>
      <c r="F15" s="42"/>
      <c r="H15" s="49">
        <v>41852</v>
      </c>
      <c r="I15" s="20">
        <f>SUMIF(OPL!N:N,"=" &amp; 'Compl - by overdue'!H15,OPL!O:O)</f>
        <v>0</v>
      </c>
      <c r="J15" s="42">
        <f ca="1">SUMIF(OPL!$N:O,"=" &amp; 'Compl - by overdue'!$H15,OPL!P:P)</f>
        <v>0</v>
      </c>
    </row>
    <row r="16" spans="1:12" x14ac:dyDescent="0.2">
      <c r="A16" s="41">
        <v>8</v>
      </c>
      <c r="B16" s="43" t="s">
        <v>52</v>
      </c>
      <c r="C16" s="20">
        <f t="shared" si="0"/>
        <v>9</v>
      </c>
      <c r="D16" s="20" t="s">
        <v>53</v>
      </c>
      <c r="E16" s="20">
        <f ca="1">COUNTIF(OPL!Q:Q,"&lt;"&amp; TEXT('Compl - by overdue'!C16*5,"0"))-SUM(E$7:E15)</f>
        <v>1</v>
      </c>
      <c r="F16" s="42"/>
      <c r="H16" s="49">
        <v>41883</v>
      </c>
      <c r="I16" s="20">
        <f>SUMIF(OPL!N:N,"=" &amp; 'Compl - by overdue'!H16,OPL!O:O)</f>
        <v>0</v>
      </c>
      <c r="J16" s="42">
        <f ca="1">SUMIF(OPL!$N:O,"=" &amp; 'Compl - by overdue'!$H16,OPL!P:P)</f>
        <v>0</v>
      </c>
    </row>
    <row r="17" spans="1:10" x14ac:dyDescent="0.2">
      <c r="A17" s="41">
        <v>9</v>
      </c>
      <c r="B17" s="43" t="s">
        <v>54</v>
      </c>
      <c r="C17" s="20"/>
      <c r="D17" s="20" t="s">
        <v>53</v>
      </c>
      <c r="E17" s="20">
        <f ca="1">COUNTIF(OPL!Q:Q,"&gt;="&amp; TEXT('Compl - by overdue'!A17*5,"0"))</f>
        <v>0</v>
      </c>
      <c r="F17" s="42"/>
      <c r="H17" s="49">
        <v>41913</v>
      </c>
      <c r="I17" s="20">
        <f>SUMIF(OPL!N:N,"=" &amp; 'Compl - by overdue'!H17,OPL!O:O)</f>
        <v>0</v>
      </c>
      <c r="J17" s="42">
        <f ca="1">SUMIF(OPL!$N:O,"=" &amp; 'Compl - by overdue'!$H17,OPL!P:P)</f>
        <v>0</v>
      </c>
    </row>
    <row r="18" spans="1:10" x14ac:dyDescent="0.2">
      <c r="A18" s="41"/>
      <c r="B18" s="43"/>
      <c r="C18" s="20"/>
      <c r="D18" s="20"/>
      <c r="E18" s="20"/>
      <c r="F18" s="42"/>
      <c r="H18" s="49">
        <v>41944</v>
      </c>
      <c r="I18" s="20">
        <f>SUMIF(OPL!N:N,"=" &amp; 'Compl - by overdue'!H18,OPL!O:O)</f>
        <v>0</v>
      </c>
      <c r="J18" s="42">
        <f ca="1">SUMIF(OPL!O:O,"=" &amp; 'Compl - by overdue'!I18,OPL!P:P)</f>
        <v>1</v>
      </c>
    </row>
    <row r="19" spans="1:10" x14ac:dyDescent="0.2">
      <c r="A19" s="44"/>
      <c r="B19" s="45"/>
      <c r="C19" s="45"/>
      <c r="D19" s="45"/>
      <c r="E19" s="45"/>
      <c r="F19" s="46"/>
      <c r="H19" s="50">
        <v>41974</v>
      </c>
      <c r="I19" s="45">
        <f>SUMIF(OPL!N:N,"=" &amp; 'Compl - by overdue'!H19,OPL!O:O)</f>
        <v>0</v>
      </c>
      <c r="J19" s="46">
        <f ca="1">SUMIF(OPL!$N:O,"=" &amp; 'Compl - by overdue'!$H19,OPL!P:P)</f>
        <v>0</v>
      </c>
    </row>
  </sheetData>
  <mergeCells count="1">
    <mergeCell ref="E3:H3"/>
  </mergeCells>
  <phoneticPr fontId="11" type="noConversion"/>
  <hyperlinks>
    <hyperlink ref="E3" r:id="rId1"/>
  </hyperlinks>
  <pageMargins left="0.75" right="0.75" top="1" bottom="1" header="0.5" footer="0.5"/>
  <pageSetup paperSize="9" scale="75"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T13"/>
  <sheetViews>
    <sheetView showGridLines="0" topLeftCell="A4" zoomScale="75" zoomScaleNormal="75" zoomScaleSheetLayoutView="100" workbookViewId="0">
      <selection activeCell="C10" sqref="C10"/>
    </sheetView>
  </sheetViews>
  <sheetFormatPr defaultRowHeight="12.75" x14ac:dyDescent="0.2"/>
  <cols>
    <col min="1" max="1" width="14.7109375" customWidth="1"/>
    <col min="2" max="2" width="16.5703125" customWidth="1"/>
    <col min="3" max="8" width="9.5703125" customWidth="1"/>
    <col min="9" max="9" width="10.5703125" bestFit="1" customWidth="1"/>
  </cols>
  <sheetData>
    <row r="1" spans="2:20" s="80" customFormat="1" ht="30" customHeight="1" x14ac:dyDescent="0.4">
      <c r="F1" s="98" t="s">
        <v>55</v>
      </c>
      <c r="G1" s="98"/>
      <c r="H1" s="98"/>
      <c r="I1" s="98"/>
      <c r="J1" s="98"/>
      <c r="K1" s="98"/>
      <c r="L1" s="98"/>
      <c r="M1" s="98"/>
      <c r="N1" s="98"/>
      <c r="P1" s="172" t="s">
        <v>0</v>
      </c>
      <c r="Q1" s="172"/>
      <c r="R1" s="172"/>
      <c r="S1" s="172"/>
      <c r="T1" s="172"/>
    </row>
    <row r="2" spans="2:20" s="80" customFormat="1" ht="30" x14ac:dyDescent="0.4">
      <c r="F2" s="98" t="s">
        <v>56</v>
      </c>
      <c r="G2" s="98"/>
      <c r="H2" s="98"/>
      <c r="I2" s="98"/>
      <c r="J2" s="98"/>
      <c r="K2" s="98"/>
      <c r="L2" s="98"/>
      <c r="M2" s="98"/>
    </row>
    <row r="3" spans="2:20" s="88" customFormat="1" ht="30.75" customHeight="1" x14ac:dyDescent="0.2"/>
    <row r="4" spans="2:20" ht="28.5" customHeight="1" x14ac:dyDescent="0.35">
      <c r="B4" s="7" t="s">
        <v>57</v>
      </c>
      <c r="D4" s="6"/>
      <c r="E4" s="6"/>
      <c r="F4" s="6"/>
      <c r="G4" s="6"/>
      <c r="H4" s="6"/>
      <c r="I4" s="6"/>
      <c r="J4" s="6"/>
      <c r="K4" s="6"/>
      <c r="L4" s="6"/>
    </row>
    <row r="6" spans="2:20" x14ac:dyDescent="0.2">
      <c r="B6" s="116" t="s">
        <v>58</v>
      </c>
      <c r="C6" s="116" t="s">
        <v>32</v>
      </c>
      <c r="D6" s="117"/>
      <c r="E6" s="117"/>
      <c r="F6" s="117"/>
      <c r="G6" s="117"/>
      <c r="H6" s="117"/>
      <c r="I6" s="118"/>
    </row>
    <row r="7" spans="2:20" x14ac:dyDescent="0.2">
      <c r="B7" s="116" t="s">
        <v>30</v>
      </c>
      <c r="C7" s="119" t="s">
        <v>68</v>
      </c>
      <c r="D7" s="120" t="s">
        <v>79</v>
      </c>
      <c r="E7" s="120" t="s">
        <v>95</v>
      </c>
      <c r="F7" s="120" t="s">
        <v>99</v>
      </c>
      <c r="G7" s="120" t="s">
        <v>104</v>
      </c>
      <c r="H7" s="120" t="s">
        <v>105</v>
      </c>
      <c r="I7" s="121" t="s">
        <v>59</v>
      </c>
    </row>
    <row r="8" spans="2:20" x14ac:dyDescent="0.2">
      <c r="B8" s="119" t="s">
        <v>85</v>
      </c>
      <c r="C8" s="122">
        <v>1</v>
      </c>
      <c r="D8" s="123">
        <v>0</v>
      </c>
      <c r="E8" s="123">
        <v>0</v>
      </c>
      <c r="F8" s="123">
        <v>0</v>
      </c>
      <c r="G8" s="123">
        <v>0</v>
      </c>
      <c r="H8" s="123">
        <v>0</v>
      </c>
      <c r="I8" s="124">
        <v>1</v>
      </c>
    </row>
    <row r="9" spans="2:20" x14ac:dyDescent="0.2">
      <c r="B9" s="125" t="s">
        <v>86</v>
      </c>
      <c r="C9" s="126">
        <v>2</v>
      </c>
      <c r="D9" s="99">
        <v>1</v>
      </c>
      <c r="E9" s="99">
        <v>0</v>
      </c>
      <c r="F9" s="99">
        <v>1</v>
      </c>
      <c r="G9" s="99">
        <v>0</v>
      </c>
      <c r="H9" s="99">
        <v>0</v>
      </c>
      <c r="I9" s="127">
        <v>4</v>
      </c>
    </row>
    <row r="10" spans="2:20" x14ac:dyDescent="0.2">
      <c r="B10" s="125" t="s">
        <v>93</v>
      </c>
      <c r="C10" s="126">
        <v>0</v>
      </c>
      <c r="D10" s="99">
        <v>0</v>
      </c>
      <c r="E10" s="99">
        <v>1</v>
      </c>
      <c r="F10" s="99">
        <v>0</v>
      </c>
      <c r="G10" s="99">
        <v>0</v>
      </c>
      <c r="H10" s="99">
        <v>0</v>
      </c>
      <c r="I10" s="127">
        <v>1</v>
      </c>
    </row>
    <row r="11" spans="2:20" x14ac:dyDescent="0.2">
      <c r="B11" s="125" t="s">
        <v>98</v>
      </c>
      <c r="C11" s="126">
        <v>0</v>
      </c>
      <c r="D11" s="99">
        <v>1</v>
      </c>
      <c r="E11" s="99">
        <v>0</v>
      </c>
      <c r="F11" s="99">
        <v>0</v>
      </c>
      <c r="G11" s="99">
        <v>1</v>
      </c>
      <c r="H11" s="99">
        <v>0</v>
      </c>
      <c r="I11" s="127">
        <v>2</v>
      </c>
    </row>
    <row r="12" spans="2:20" x14ac:dyDescent="0.2">
      <c r="B12" s="125" t="s">
        <v>103</v>
      </c>
      <c r="C12" s="126">
        <v>0</v>
      </c>
      <c r="D12" s="99">
        <v>0</v>
      </c>
      <c r="E12" s="99">
        <v>0</v>
      </c>
      <c r="F12" s="99">
        <v>0</v>
      </c>
      <c r="G12" s="99">
        <v>0</v>
      </c>
      <c r="H12" s="99">
        <v>1</v>
      </c>
      <c r="I12" s="127">
        <v>1</v>
      </c>
    </row>
    <row r="13" spans="2:20" x14ac:dyDescent="0.2">
      <c r="B13" s="128" t="s">
        <v>59</v>
      </c>
      <c r="C13" s="129">
        <v>3</v>
      </c>
      <c r="D13" s="130">
        <v>2</v>
      </c>
      <c r="E13" s="130">
        <v>1</v>
      </c>
      <c r="F13" s="130">
        <v>1</v>
      </c>
      <c r="G13" s="130">
        <v>1</v>
      </c>
      <c r="H13" s="130">
        <v>1</v>
      </c>
      <c r="I13" s="131">
        <v>9</v>
      </c>
    </row>
  </sheetData>
  <mergeCells count="1">
    <mergeCell ref="P1:T1"/>
  </mergeCells>
  <phoneticPr fontId="11" type="noConversion"/>
  <hyperlinks>
    <hyperlink ref="P1" r:id="rId2"/>
  </hyperlinks>
  <pageMargins left="0.75" right="0.75" top="1" bottom="1" header="0.5" footer="0.5"/>
  <pageSetup paperSize="9" scale="66" orientation="landscape" r:id="rId3"/>
  <headerFooter alignWithMargins="0"/>
  <drawing r:id="rId4"/>
  <legacy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256"/>
  <sheetViews>
    <sheetView workbookViewId="0">
      <selection activeCell="D4" sqref="D4"/>
    </sheetView>
  </sheetViews>
  <sheetFormatPr defaultColWidth="11.42578125" defaultRowHeight="12.75" x14ac:dyDescent="0.2"/>
  <cols>
    <col min="1" max="1" width="4.42578125" customWidth="1"/>
    <col min="2" max="2" width="9.140625" customWidth="1"/>
    <col min="3" max="3" width="9.5703125" customWidth="1"/>
    <col min="4" max="4" width="32.85546875" customWidth="1"/>
  </cols>
  <sheetData>
    <row r="1" spans="1:4" ht="15.75" x14ac:dyDescent="0.25">
      <c r="A1" s="10" t="s">
        <v>60</v>
      </c>
    </row>
    <row r="2" spans="1:4" x14ac:dyDescent="0.2">
      <c r="A2" s="17">
        <f>MAX(A4:A72)</f>
        <v>50</v>
      </c>
    </row>
    <row r="3" spans="1:4" s="8" customFormat="1" ht="13.5" thickBot="1" x14ac:dyDescent="0.25">
      <c r="A3" s="9"/>
      <c r="B3" s="9" t="s">
        <v>61</v>
      </c>
      <c r="C3" s="9" t="s">
        <v>62</v>
      </c>
      <c r="D3" s="9" t="s">
        <v>63</v>
      </c>
    </row>
    <row r="4" spans="1:4" x14ac:dyDescent="0.2">
      <c r="A4" s="14">
        <v>1</v>
      </c>
      <c r="B4" s="11"/>
      <c r="C4" s="11"/>
      <c r="D4" s="11"/>
    </row>
    <row r="5" spans="1:4" x14ac:dyDescent="0.2">
      <c r="A5" s="14">
        <v>2</v>
      </c>
      <c r="B5" s="13"/>
      <c r="C5" s="12"/>
      <c r="D5" s="12"/>
    </row>
    <row r="6" spans="1:4" x14ac:dyDescent="0.2">
      <c r="A6" s="15">
        <v>3</v>
      </c>
      <c r="B6" s="12"/>
      <c r="C6" s="12"/>
      <c r="D6" s="12"/>
    </row>
    <row r="7" spans="1:4" x14ac:dyDescent="0.2">
      <c r="A7" s="15">
        <v>4</v>
      </c>
      <c r="B7" s="12"/>
      <c r="C7" s="12"/>
      <c r="D7" s="12"/>
    </row>
    <row r="8" spans="1:4" x14ac:dyDescent="0.2">
      <c r="A8" s="14">
        <v>5</v>
      </c>
      <c r="B8" s="12"/>
      <c r="C8" s="12"/>
      <c r="D8" s="12"/>
    </row>
    <row r="9" spans="1:4" x14ac:dyDescent="0.2">
      <c r="A9" s="16">
        <v>6</v>
      </c>
      <c r="B9" s="12"/>
      <c r="C9" s="12"/>
      <c r="D9" s="12"/>
    </row>
    <row r="10" spans="1:4" x14ac:dyDescent="0.2">
      <c r="A10" s="15">
        <v>7</v>
      </c>
      <c r="B10" s="12"/>
      <c r="C10" s="12"/>
      <c r="D10" s="12"/>
    </row>
    <row r="11" spans="1:4" x14ac:dyDescent="0.2">
      <c r="A11" s="15">
        <v>8</v>
      </c>
      <c r="B11" s="12"/>
      <c r="C11" s="12"/>
      <c r="D11" s="12"/>
    </row>
    <row r="12" spans="1:4" x14ac:dyDescent="0.2">
      <c r="A12" s="14">
        <v>9</v>
      </c>
      <c r="B12" s="12"/>
      <c r="C12" s="12"/>
      <c r="D12" s="12"/>
    </row>
    <row r="13" spans="1:4" x14ac:dyDescent="0.2">
      <c r="A13" s="16">
        <v>10</v>
      </c>
      <c r="B13" s="12"/>
      <c r="C13" s="12"/>
      <c r="D13" s="12"/>
    </row>
    <row r="14" spans="1:4" x14ac:dyDescent="0.2">
      <c r="A14" s="15">
        <v>11</v>
      </c>
      <c r="B14" s="12"/>
      <c r="C14" s="11"/>
      <c r="D14" s="11"/>
    </row>
    <row r="15" spans="1:4" x14ac:dyDescent="0.2">
      <c r="A15" s="15">
        <v>12</v>
      </c>
      <c r="B15" s="12"/>
      <c r="C15" s="12"/>
      <c r="D15" s="22"/>
    </row>
    <row r="16" spans="1:4" x14ac:dyDescent="0.2">
      <c r="A16" s="14">
        <v>13</v>
      </c>
      <c r="B16" s="12"/>
      <c r="C16" s="12"/>
      <c r="D16" s="12"/>
    </row>
    <row r="17" spans="1:4" x14ac:dyDescent="0.2">
      <c r="A17" s="16">
        <v>14</v>
      </c>
      <c r="B17" s="12"/>
      <c r="C17" s="12"/>
      <c r="D17" s="12"/>
    </row>
    <row r="18" spans="1:4" x14ac:dyDescent="0.2">
      <c r="A18" s="15">
        <v>15</v>
      </c>
      <c r="B18" s="12"/>
      <c r="C18" s="12"/>
      <c r="D18" s="22"/>
    </row>
    <row r="19" spans="1:4" x14ac:dyDescent="0.2">
      <c r="A19" s="15">
        <v>16</v>
      </c>
      <c r="B19" s="12"/>
      <c r="C19" s="12"/>
      <c r="D19" s="22"/>
    </row>
    <row r="20" spans="1:4" x14ac:dyDescent="0.2">
      <c r="A20" s="14">
        <v>17</v>
      </c>
      <c r="B20" s="12"/>
      <c r="C20" s="12"/>
      <c r="D20" s="12"/>
    </row>
    <row r="21" spans="1:4" x14ac:dyDescent="0.2">
      <c r="A21" s="16">
        <v>18</v>
      </c>
      <c r="B21" s="12"/>
      <c r="C21" s="12"/>
      <c r="D21" s="12"/>
    </row>
    <row r="22" spans="1:4" x14ac:dyDescent="0.2">
      <c r="A22" s="15">
        <v>19</v>
      </c>
      <c r="B22" s="12"/>
      <c r="C22" s="12"/>
      <c r="D22" s="12"/>
    </row>
    <row r="23" spans="1:4" x14ac:dyDescent="0.2">
      <c r="A23" s="15">
        <v>20</v>
      </c>
      <c r="B23" s="12"/>
      <c r="C23" s="12"/>
      <c r="D23" s="12"/>
    </row>
    <row r="24" spans="1:4" x14ac:dyDescent="0.2">
      <c r="A24" s="14">
        <v>21</v>
      </c>
      <c r="B24" s="12"/>
      <c r="C24" s="12"/>
      <c r="D24" s="12"/>
    </row>
    <row r="25" spans="1:4" x14ac:dyDescent="0.2">
      <c r="A25" s="15">
        <v>22</v>
      </c>
      <c r="B25" s="12"/>
      <c r="C25" s="12"/>
      <c r="D25" s="12"/>
    </row>
    <row r="26" spans="1:4" x14ac:dyDescent="0.2">
      <c r="A26" s="15">
        <v>23</v>
      </c>
      <c r="B26" s="12"/>
      <c r="C26" s="12"/>
      <c r="D26" s="12"/>
    </row>
    <row r="27" spans="1:4" x14ac:dyDescent="0.2">
      <c r="A27" s="14">
        <v>24</v>
      </c>
      <c r="B27" s="12"/>
      <c r="C27" s="12"/>
      <c r="D27" s="12"/>
    </row>
    <row r="28" spans="1:4" x14ac:dyDescent="0.2">
      <c r="A28" s="15">
        <v>25</v>
      </c>
      <c r="B28" s="12"/>
      <c r="C28" s="12"/>
      <c r="D28" s="12"/>
    </row>
    <row r="29" spans="1:4" x14ac:dyDescent="0.2">
      <c r="A29" s="15">
        <v>26</v>
      </c>
      <c r="B29" s="12"/>
      <c r="C29" s="12"/>
      <c r="D29" s="12"/>
    </row>
    <row r="30" spans="1:4" x14ac:dyDescent="0.2">
      <c r="A30" s="14">
        <v>27</v>
      </c>
      <c r="B30" s="12"/>
      <c r="C30" s="12"/>
      <c r="D30" s="12"/>
    </row>
    <row r="31" spans="1:4" x14ac:dyDescent="0.2">
      <c r="A31" s="15">
        <v>28</v>
      </c>
      <c r="B31" s="12"/>
      <c r="C31" s="12"/>
      <c r="D31" s="12"/>
    </row>
    <row r="32" spans="1:4" x14ac:dyDescent="0.2">
      <c r="A32" s="15">
        <v>29</v>
      </c>
      <c r="B32" s="12"/>
      <c r="C32" s="12"/>
      <c r="D32" s="12"/>
    </row>
    <row r="33" spans="1:4" x14ac:dyDescent="0.2">
      <c r="A33" s="14">
        <v>30</v>
      </c>
      <c r="B33" s="12"/>
      <c r="C33" s="12"/>
      <c r="D33" s="12"/>
    </row>
    <row r="34" spans="1:4" x14ac:dyDescent="0.2">
      <c r="A34" s="15">
        <v>31</v>
      </c>
      <c r="B34" s="12"/>
      <c r="C34" s="12"/>
      <c r="D34" s="12"/>
    </row>
    <row r="35" spans="1:4" x14ac:dyDescent="0.2">
      <c r="A35" s="15">
        <v>32</v>
      </c>
      <c r="B35" s="12"/>
      <c r="C35" s="12"/>
      <c r="D35" s="12"/>
    </row>
    <row r="36" spans="1:4" x14ac:dyDescent="0.2">
      <c r="A36" s="14">
        <v>33</v>
      </c>
      <c r="B36" s="12"/>
      <c r="C36" s="12"/>
      <c r="D36" s="12"/>
    </row>
    <row r="37" spans="1:4" x14ac:dyDescent="0.2">
      <c r="A37" s="15">
        <v>34</v>
      </c>
      <c r="B37" s="12"/>
      <c r="C37" s="12"/>
      <c r="D37" s="12"/>
    </row>
    <row r="38" spans="1:4" x14ac:dyDescent="0.2">
      <c r="A38" s="15">
        <v>35</v>
      </c>
      <c r="B38" s="12"/>
      <c r="C38" s="12"/>
      <c r="D38" s="12"/>
    </row>
    <row r="39" spans="1:4" x14ac:dyDescent="0.2">
      <c r="A39" s="14">
        <v>36</v>
      </c>
      <c r="B39" s="12"/>
      <c r="C39" s="12"/>
      <c r="D39" s="12"/>
    </row>
    <row r="40" spans="1:4" x14ac:dyDescent="0.2">
      <c r="A40" s="15">
        <v>37</v>
      </c>
      <c r="B40" s="12"/>
      <c r="C40" s="12"/>
      <c r="D40" s="12"/>
    </row>
    <row r="41" spans="1:4" x14ac:dyDescent="0.2">
      <c r="A41" s="15">
        <v>38</v>
      </c>
      <c r="B41" s="12"/>
      <c r="C41" s="12"/>
      <c r="D41" s="12"/>
    </row>
    <row r="42" spans="1:4" x14ac:dyDescent="0.2">
      <c r="A42" s="14">
        <v>39</v>
      </c>
      <c r="B42" s="12"/>
      <c r="C42" s="12"/>
      <c r="D42" s="12"/>
    </row>
    <row r="43" spans="1:4" x14ac:dyDescent="0.2">
      <c r="A43" s="15">
        <v>40</v>
      </c>
      <c r="B43" s="12"/>
      <c r="C43" s="12"/>
      <c r="D43" s="12"/>
    </row>
    <row r="44" spans="1:4" x14ac:dyDescent="0.2">
      <c r="A44" s="15">
        <v>41</v>
      </c>
      <c r="B44" s="12"/>
      <c r="C44" s="12"/>
      <c r="D44" s="12"/>
    </row>
    <row r="45" spans="1:4" x14ac:dyDescent="0.2">
      <c r="A45" s="14">
        <v>42</v>
      </c>
      <c r="B45" s="12"/>
      <c r="C45" s="12"/>
      <c r="D45" s="12"/>
    </row>
    <row r="46" spans="1:4" x14ac:dyDescent="0.2">
      <c r="A46" s="15">
        <v>43</v>
      </c>
      <c r="B46" s="12"/>
      <c r="C46" s="12"/>
      <c r="D46" s="12"/>
    </row>
    <row r="47" spans="1:4" x14ac:dyDescent="0.2">
      <c r="A47" s="15">
        <v>44</v>
      </c>
      <c r="B47" s="12"/>
      <c r="C47" s="12"/>
      <c r="D47" s="12"/>
    </row>
    <row r="48" spans="1:4" x14ac:dyDescent="0.2">
      <c r="A48" s="14">
        <v>45</v>
      </c>
      <c r="B48" s="12"/>
      <c r="C48" s="12"/>
      <c r="D48" s="12"/>
    </row>
    <row r="49" spans="1:4" x14ac:dyDescent="0.2">
      <c r="A49" s="15">
        <v>46</v>
      </c>
      <c r="B49" s="12"/>
      <c r="C49" s="12"/>
      <c r="D49" s="12"/>
    </row>
    <row r="50" spans="1:4" x14ac:dyDescent="0.2">
      <c r="A50" s="15">
        <v>47</v>
      </c>
      <c r="B50" s="12"/>
      <c r="C50" s="12"/>
      <c r="D50" s="12"/>
    </row>
    <row r="51" spans="1:4" x14ac:dyDescent="0.2">
      <c r="A51" s="14">
        <v>48</v>
      </c>
      <c r="B51" s="12"/>
      <c r="C51" s="12"/>
      <c r="D51" s="12"/>
    </row>
    <row r="52" spans="1:4" x14ac:dyDescent="0.2">
      <c r="A52" s="15">
        <v>49</v>
      </c>
      <c r="B52" s="12"/>
      <c r="C52" s="12"/>
      <c r="D52" s="12"/>
    </row>
    <row r="53" spans="1:4" x14ac:dyDescent="0.2">
      <c r="A53" s="15">
        <v>50</v>
      </c>
      <c r="B53" s="12"/>
      <c r="C53" s="12"/>
      <c r="D53" s="12"/>
    </row>
    <row r="54" spans="1:4" x14ac:dyDescent="0.2">
      <c r="A54" s="18" t="s">
        <v>64</v>
      </c>
      <c r="B54" s="12"/>
      <c r="C54" s="12"/>
      <c r="D54" s="12"/>
    </row>
    <row r="55" spans="1:4" s="20" customFormat="1" x14ac:dyDescent="0.2">
      <c r="A55" s="21" t="s">
        <v>65</v>
      </c>
      <c r="B55" s="19"/>
      <c r="C55" s="19"/>
      <c r="D55" s="19"/>
    </row>
    <row r="56" spans="1:4" s="20" customFormat="1" x14ac:dyDescent="0.2">
      <c r="A56" s="21" t="s">
        <v>66</v>
      </c>
      <c r="B56" s="19"/>
      <c r="C56" s="19"/>
      <c r="D56" s="19"/>
    </row>
    <row r="57" spans="1:4" s="20" customFormat="1" x14ac:dyDescent="0.2">
      <c r="A57" s="18"/>
      <c r="B57" s="19"/>
      <c r="C57" s="19"/>
      <c r="D57" s="19"/>
    </row>
    <row r="58" spans="1:4" s="20" customFormat="1" x14ac:dyDescent="0.2">
      <c r="A58" s="18"/>
      <c r="B58" s="19"/>
      <c r="C58" s="19"/>
      <c r="D58" s="19"/>
    </row>
    <row r="59" spans="1:4" s="20" customFormat="1" x14ac:dyDescent="0.2">
      <c r="A59" s="18"/>
      <c r="B59" s="19"/>
      <c r="C59" s="19"/>
      <c r="D59" s="19"/>
    </row>
    <row r="60" spans="1:4" s="20" customFormat="1" x14ac:dyDescent="0.2">
      <c r="A60" s="18"/>
      <c r="B60" s="19"/>
      <c r="C60" s="19"/>
      <c r="D60" s="19"/>
    </row>
    <row r="61" spans="1:4" s="20" customFormat="1" x14ac:dyDescent="0.2">
      <c r="A61" s="18"/>
      <c r="B61" s="19"/>
      <c r="C61" s="19"/>
      <c r="D61" s="19"/>
    </row>
    <row r="62" spans="1:4" s="20" customFormat="1" x14ac:dyDescent="0.2">
      <c r="A62" s="18"/>
      <c r="B62" s="19"/>
      <c r="C62" s="19"/>
      <c r="D62" s="19"/>
    </row>
    <row r="63" spans="1:4" s="20" customFormat="1" x14ac:dyDescent="0.2">
      <c r="A63" s="18"/>
      <c r="B63" s="19"/>
      <c r="C63" s="19"/>
      <c r="D63" s="19"/>
    </row>
    <row r="64" spans="1:4" s="20" customFormat="1" x14ac:dyDescent="0.2">
      <c r="A64" s="18"/>
      <c r="B64" s="19"/>
      <c r="C64" s="19"/>
      <c r="D64" s="19"/>
    </row>
    <row r="65" spans="1:4" s="20" customFormat="1" x14ac:dyDescent="0.2">
      <c r="A65" s="18"/>
      <c r="B65" s="19"/>
      <c r="C65" s="19"/>
      <c r="D65" s="19"/>
    </row>
    <row r="66" spans="1:4" s="20" customFormat="1" x14ac:dyDescent="0.2">
      <c r="A66" s="18"/>
      <c r="B66" s="19"/>
      <c r="C66" s="19"/>
      <c r="D66" s="19"/>
    </row>
    <row r="67" spans="1:4" s="20" customFormat="1" x14ac:dyDescent="0.2">
      <c r="A67" s="18"/>
      <c r="B67" s="19"/>
      <c r="C67" s="19"/>
      <c r="D67" s="19"/>
    </row>
    <row r="68" spans="1:4" s="20" customFormat="1" x14ac:dyDescent="0.2">
      <c r="A68" s="18"/>
      <c r="B68" s="19"/>
      <c r="C68" s="19"/>
      <c r="D68" s="19"/>
    </row>
    <row r="69" spans="1:4" s="20" customFormat="1" x14ac:dyDescent="0.2">
      <c r="A69" s="18"/>
      <c r="B69" s="19"/>
      <c r="C69" s="19"/>
      <c r="D69" s="19"/>
    </row>
    <row r="70" spans="1:4" s="20" customFormat="1" x14ac:dyDescent="0.2">
      <c r="A70" s="18"/>
      <c r="B70" s="19"/>
      <c r="C70" s="19"/>
      <c r="D70" s="19"/>
    </row>
    <row r="71" spans="1:4" s="20" customFormat="1" x14ac:dyDescent="0.2">
      <c r="A71" s="18"/>
      <c r="B71" s="19"/>
      <c r="C71" s="19"/>
      <c r="D71" s="19"/>
    </row>
    <row r="72" spans="1:4" s="20" customFormat="1" x14ac:dyDescent="0.2">
      <c r="A72" s="18"/>
      <c r="B72" s="19"/>
      <c r="C72" s="19"/>
      <c r="D72" s="19"/>
    </row>
    <row r="73" spans="1:4" s="20" customFormat="1" x14ac:dyDescent="0.2">
      <c r="B73" s="19"/>
      <c r="C73" s="19"/>
      <c r="D73" s="19"/>
    </row>
    <row r="74" spans="1:4" s="20" customFormat="1" x14ac:dyDescent="0.2"/>
    <row r="75" spans="1:4" s="20" customFormat="1" x14ac:dyDescent="0.2"/>
    <row r="76" spans="1:4" s="20" customFormat="1" x14ac:dyDescent="0.2"/>
    <row r="77" spans="1:4" s="20" customFormat="1" x14ac:dyDescent="0.2"/>
    <row r="78" spans="1:4" s="20" customFormat="1" x14ac:dyDescent="0.2"/>
    <row r="79" spans="1:4" s="20" customFormat="1" x14ac:dyDescent="0.2"/>
    <row r="80" spans="1:4" s="20" customFormat="1" x14ac:dyDescent="0.2"/>
    <row r="81" s="20" customFormat="1" x14ac:dyDescent="0.2"/>
    <row r="82" s="20" customFormat="1" x14ac:dyDescent="0.2"/>
    <row r="83" s="20" customFormat="1" x14ac:dyDescent="0.2"/>
    <row r="84" s="20" customFormat="1" x14ac:dyDescent="0.2"/>
    <row r="85" s="20" customFormat="1" x14ac:dyDescent="0.2"/>
    <row r="86" s="20" customFormat="1" x14ac:dyDescent="0.2"/>
    <row r="87" s="20" customFormat="1" x14ac:dyDescent="0.2"/>
    <row r="88" s="20" customFormat="1" x14ac:dyDescent="0.2"/>
    <row r="89" s="20" customFormat="1" x14ac:dyDescent="0.2"/>
    <row r="90" s="20" customFormat="1" x14ac:dyDescent="0.2"/>
    <row r="91" s="20" customFormat="1" x14ac:dyDescent="0.2"/>
    <row r="92" s="20" customFormat="1" x14ac:dyDescent="0.2"/>
    <row r="93" s="20" customFormat="1" x14ac:dyDescent="0.2"/>
    <row r="94" s="20" customFormat="1" x14ac:dyDescent="0.2"/>
    <row r="95" s="20" customFormat="1" x14ac:dyDescent="0.2"/>
    <row r="96" s="20" customFormat="1" x14ac:dyDescent="0.2"/>
    <row r="97" s="20" customFormat="1" x14ac:dyDescent="0.2"/>
    <row r="98" s="20" customFormat="1" x14ac:dyDescent="0.2"/>
    <row r="99" s="20" customFormat="1" x14ac:dyDescent="0.2"/>
    <row r="100" s="20" customFormat="1" x14ac:dyDescent="0.2"/>
    <row r="101" s="20" customFormat="1" x14ac:dyDescent="0.2"/>
    <row r="102" s="20" customFormat="1" x14ac:dyDescent="0.2"/>
    <row r="103" s="20" customFormat="1" x14ac:dyDescent="0.2"/>
    <row r="104" s="20" customFormat="1" x14ac:dyDescent="0.2"/>
    <row r="105" s="20" customFormat="1" x14ac:dyDescent="0.2"/>
    <row r="106" s="20" customFormat="1" x14ac:dyDescent="0.2"/>
    <row r="107" s="20" customFormat="1" x14ac:dyDescent="0.2"/>
    <row r="108" s="20" customFormat="1" x14ac:dyDescent="0.2"/>
    <row r="109" s="20" customFormat="1" x14ac:dyDescent="0.2"/>
    <row r="110" s="20" customFormat="1" x14ac:dyDescent="0.2"/>
    <row r="111" s="20" customFormat="1" x14ac:dyDescent="0.2"/>
    <row r="112" s="20" customFormat="1" x14ac:dyDescent="0.2"/>
    <row r="113" s="20" customFormat="1" x14ac:dyDescent="0.2"/>
    <row r="114" s="20" customFormat="1" x14ac:dyDescent="0.2"/>
    <row r="115" s="20" customFormat="1" x14ac:dyDescent="0.2"/>
    <row r="116" s="20" customFormat="1" x14ac:dyDescent="0.2"/>
    <row r="117" s="20" customFormat="1" x14ac:dyDescent="0.2"/>
    <row r="118" s="20" customFormat="1" x14ac:dyDescent="0.2"/>
    <row r="119" s="20" customFormat="1" x14ac:dyDescent="0.2"/>
    <row r="120" s="20" customFormat="1" x14ac:dyDescent="0.2"/>
    <row r="121" s="20" customFormat="1" x14ac:dyDescent="0.2"/>
    <row r="122" s="20" customFormat="1" x14ac:dyDescent="0.2"/>
    <row r="123" s="20" customFormat="1" x14ac:dyDescent="0.2"/>
    <row r="124" s="20" customFormat="1" x14ac:dyDescent="0.2"/>
    <row r="125" s="20" customFormat="1" x14ac:dyDescent="0.2"/>
    <row r="126" s="20" customFormat="1" x14ac:dyDescent="0.2"/>
    <row r="127" s="20" customFormat="1" x14ac:dyDescent="0.2"/>
    <row r="128" s="20" customFormat="1" x14ac:dyDescent="0.2"/>
    <row r="129" s="20" customFormat="1" x14ac:dyDescent="0.2"/>
    <row r="130" s="20" customFormat="1" x14ac:dyDescent="0.2"/>
    <row r="131" s="20" customFormat="1" x14ac:dyDescent="0.2"/>
    <row r="132" s="20" customFormat="1" x14ac:dyDescent="0.2"/>
    <row r="133" s="20" customFormat="1" x14ac:dyDescent="0.2"/>
    <row r="134" s="20" customFormat="1" x14ac:dyDescent="0.2"/>
    <row r="135" s="20" customFormat="1" x14ac:dyDescent="0.2"/>
    <row r="136" s="20" customFormat="1" x14ac:dyDescent="0.2"/>
    <row r="137" s="20" customFormat="1" x14ac:dyDescent="0.2"/>
    <row r="138" s="20" customFormat="1" x14ac:dyDescent="0.2"/>
    <row r="139" s="20" customFormat="1" x14ac:dyDescent="0.2"/>
    <row r="140" s="20" customFormat="1" x14ac:dyDescent="0.2"/>
    <row r="141" s="20" customFormat="1" x14ac:dyDescent="0.2"/>
    <row r="142" s="20" customFormat="1" x14ac:dyDescent="0.2"/>
    <row r="143" s="20" customFormat="1" x14ac:dyDescent="0.2"/>
    <row r="144" s="20" customFormat="1" x14ac:dyDescent="0.2"/>
    <row r="145" s="20" customFormat="1" x14ac:dyDescent="0.2"/>
    <row r="146" s="20" customFormat="1" x14ac:dyDescent="0.2"/>
    <row r="147" s="20" customFormat="1" x14ac:dyDescent="0.2"/>
    <row r="148" s="20" customFormat="1" x14ac:dyDescent="0.2"/>
    <row r="149" s="20" customFormat="1" x14ac:dyDescent="0.2"/>
    <row r="150" s="20" customFormat="1" x14ac:dyDescent="0.2"/>
    <row r="151" s="20" customFormat="1" x14ac:dyDescent="0.2"/>
    <row r="152" s="20" customFormat="1" x14ac:dyDescent="0.2"/>
    <row r="153" s="20" customFormat="1" x14ac:dyDescent="0.2"/>
    <row r="154" s="20" customFormat="1" x14ac:dyDescent="0.2"/>
    <row r="155" s="20" customFormat="1" x14ac:dyDescent="0.2"/>
    <row r="156" s="20" customFormat="1" x14ac:dyDescent="0.2"/>
    <row r="157" s="20" customFormat="1" x14ac:dyDescent="0.2"/>
    <row r="158" s="20" customFormat="1" x14ac:dyDescent="0.2"/>
    <row r="159" s="20" customFormat="1" x14ac:dyDescent="0.2"/>
    <row r="160" s="20" customFormat="1" x14ac:dyDescent="0.2"/>
    <row r="161" s="20" customFormat="1" x14ac:dyDescent="0.2"/>
    <row r="162" s="20" customFormat="1" x14ac:dyDescent="0.2"/>
    <row r="163" s="20" customFormat="1" x14ac:dyDescent="0.2"/>
    <row r="164" s="20" customFormat="1" x14ac:dyDescent="0.2"/>
    <row r="165" s="20" customFormat="1" x14ac:dyDescent="0.2"/>
    <row r="166" s="20" customFormat="1" x14ac:dyDescent="0.2"/>
    <row r="167" s="20" customFormat="1" x14ac:dyDescent="0.2"/>
    <row r="168" s="20" customFormat="1" x14ac:dyDescent="0.2"/>
    <row r="169" s="20" customFormat="1" x14ac:dyDescent="0.2"/>
    <row r="170" s="20" customFormat="1" x14ac:dyDescent="0.2"/>
    <row r="171" s="20" customFormat="1" x14ac:dyDescent="0.2"/>
    <row r="172" s="20" customFormat="1" x14ac:dyDescent="0.2"/>
    <row r="173" s="20" customFormat="1" x14ac:dyDescent="0.2"/>
    <row r="174" s="20" customFormat="1" x14ac:dyDescent="0.2"/>
    <row r="175" s="20" customFormat="1" x14ac:dyDescent="0.2"/>
    <row r="176" s="20" customFormat="1" x14ac:dyDescent="0.2"/>
    <row r="177" s="20" customFormat="1" x14ac:dyDescent="0.2"/>
    <row r="178" s="20" customFormat="1" x14ac:dyDescent="0.2"/>
    <row r="179" s="20" customFormat="1" x14ac:dyDescent="0.2"/>
    <row r="180" s="20" customFormat="1" x14ac:dyDescent="0.2"/>
    <row r="181" s="20" customFormat="1" x14ac:dyDescent="0.2"/>
    <row r="182" s="20" customFormat="1" x14ac:dyDescent="0.2"/>
    <row r="183" s="20" customFormat="1" x14ac:dyDescent="0.2"/>
    <row r="184" s="20" customFormat="1" x14ac:dyDescent="0.2"/>
    <row r="185" s="20" customFormat="1" x14ac:dyDescent="0.2"/>
    <row r="186" s="20" customFormat="1" x14ac:dyDescent="0.2"/>
    <row r="187" s="20" customFormat="1" x14ac:dyDescent="0.2"/>
    <row r="188" s="20" customFormat="1" x14ac:dyDescent="0.2"/>
    <row r="189" s="20" customFormat="1" x14ac:dyDescent="0.2"/>
    <row r="190" s="20" customFormat="1" x14ac:dyDescent="0.2"/>
    <row r="191" s="20" customFormat="1" x14ac:dyDescent="0.2"/>
    <row r="192" s="20" customFormat="1" x14ac:dyDescent="0.2"/>
    <row r="193" s="20" customFormat="1" x14ac:dyDescent="0.2"/>
    <row r="194" s="20" customFormat="1" x14ac:dyDescent="0.2"/>
    <row r="195" s="20" customFormat="1" x14ac:dyDescent="0.2"/>
    <row r="196" s="20" customFormat="1" x14ac:dyDescent="0.2"/>
    <row r="197" s="20" customFormat="1" x14ac:dyDescent="0.2"/>
    <row r="198" s="20" customFormat="1" x14ac:dyDescent="0.2"/>
    <row r="199" s="20" customFormat="1" x14ac:dyDescent="0.2"/>
    <row r="200" s="20" customFormat="1" x14ac:dyDescent="0.2"/>
    <row r="201" s="20" customFormat="1" x14ac:dyDescent="0.2"/>
    <row r="202" s="20" customFormat="1" x14ac:dyDescent="0.2"/>
    <row r="203" s="20" customFormat="1" x14ac:dyDescent="0.2"/>
    <row r="204" s="20" customFormat="1" x14ac:dyDescent="0.2"/>
    <row r="205" s="20" customFormat="1" x14ac:dyDescent="0.2"/>
    <row r="206" s="20" customFormat="1" x14ac:dyDescent="0.2"/>
    <row r="207" s="20" customFormat="1" x14ac:dyDescent="0.2"/>
    <row r="208" s="20" customFormat="1" x14ac:dyDescent="0.2"/>
    <row r="209" s="20" customFormat="1" x14ac:dyDescent="0.2"/>
    <row r="210" s="20" customFormat="1" x14ac:dyDescent="0.2"/>
    <row r="211" s="20" customFormat="1" x14ac:dyDescent="0.2"/>
    <row r="212" s="20" customFormat="1" x14ac:dyDescent="0.2"/>
    <row r="213" s="20" customFormat="1" x14ac:dyDescent="0.2"/>
    <row r="214" s="20" customFormat="1" x14ac:dyDescent="0.2"/>
    <row r="215" s="20" customFormat="1" x14ac:dyDescent="0.2"/>
    <row r="216" s="20" customFormat="1" x14ac:dyDescent="0.2"/>
    <row r="217" s="20" customFormat="1" x14ac:dyDescent="0.2"/>
    <row r="218" s="20" customFormat="1" x14ac:dyDescent="0.2"/>
    <row r="219" s="20" customFormat="1" x14ac:dyDescent="0.2"/>
    <row r="220" s="20" customFormat="1" x14ac:dyDescent="0.2"/>
    <row r="221" s="20" customFormat="1" x14ac:dyDescent="0.2"/>
    <row r="222" s="20" customFormat="1" x14ac:dyDescent="0.2"/>
    <row r="223" s="20" customFormat="1" x14ac:dyDescent="0.2"/>
    <row r="224" s="20" customFormat="1" x14ac:dyDescent="0.2"/>
    <row r="225" s="20" customFormat="1" x14ac:dyDescent="0.2"/>
    <row r="226" s="20" customFormat="1" x14ac:dyDescent="0.2"/>
    <row r="227" s="20" customFormat="1" x14ac:dyDescent="0.2"/>
    <row r="228" s="20" customFormat="1" x14ac:dyDescent="0.2"/>
    <row r="229" s="20" customFormat="1" x14ac:dyDescent="0.2"/>
    <row r="230" s="20" customFormat="1" x14ac:dyDescent="0.2"/>
    <row r="231" s="20" customFormat="1" x14ac:dyDescent="0.2"/>
    <row r="232" s="20" customFormat="1" x14ac:dyDescent="0.2"/>
    <row r="233" s="20" customFormat="1" x14ac:dyDescent="0.2"/>
    <row r="234" s="20" customFormat="1" x14ac:dyDescent="0.2"/>
    <row r="235" s="20" customFormat="1" x14ac:dyDescent="0.2"/>
    <row r="236" s="20" customFormat="1" x14ac:dyDescent="0.2"/>
    <row r="237" s="20" customFormat="1" x14ac:dyDescent="0.2"/>
    <row r="238" s="20" customFormat="1" x14ac:dyDescent="0.2"/>
    <row r="239" s="20" customFormat="1" x14ac:dyDescent="0.2"/>
    <row r="240" s="20" customFormat="1" x14ac:dyDescent="0.2"/>
    <row r="241" spans="1:1" s="20" customFormat="1" x14ac:dyDescent="0.2"/>
    <row r="242" spans="1:1" s="20" customFormat="1" x14ac:dyDescent="0.2"/>
    <row r="243" spans="1:1" s="20" customFormat="1" x14ac:dyDescent="0.2"/>
    <row r="244" spans="1:1" s="20" customFormat="1" x14ac:dyDescent="0.2"/>
    <row r="245" spans="1:1" s="20" customFormat="1" x14ac:dyDescent="0.2"/>
    <row r="246" spans="1:1" s="20" customFormat="1" x14ac:dyDescent="0.2"/>
    <row r="247" spans="1:1" s="20" customFormat="1" x14ac:dyDescent="0.2"/>
    <row r="248" spans="1:1" s="20" customFormat="1" x14ac:dyDescent="0.2"/>
    <row r="249" spans="1:1" s="20" customFormat="1" x14ac:dyDescent="0.2"/>
    <row r="250" spans="1:1" s="20" customFormat="1" x14ac:dyDescent="0.2"/>
    <row r="251" spans="1:1" s="20" customFormat="1" x14ac:dyDescent="0.2"/>
    <row r="252" spans="1:1" s="20" customFormat="1" x14ac:dyDescent="0.2"/>
    <row r="253" spans="1:1" s="20" customFormat="1" x14ac:dyDescent="0.2"/>
    <row r="254" spans="1:1" s="20" customFormat="1" x14ac:dyDescent="0.2"/>
    <row r="255" spans="1:1" s="20" customFormat="1" x14ac:dyDescent="0.2"/>
    <row r="256" spans="1:1" s="20" customFormat="1" x14ac:dyDescent="0.2">
      <c r="A256"/>
    </row>
  </sheetData>
  <phoneticPr fontId="11"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8"/>
  <sheetViews>
    <sheetView view="pageBreakPreview" topLeftCell="A4" zoomScaleNormal="75" zoomScaleSheetLayoutView="100" workbookViewId="0">
      <selection activeCell="C8" sqref="C8"/>
    </sheetView>
  </sheetViews>
  <sheetFormatPr defaultRowHeight="12.75" x14ac:dyDescent="0.2"/>
  <cols>
    <col min="1" max="1" width="24.5703125" customWidth="1"/>
    <col min="2" max="8" width="9.5703125" customWidth="1"/>
    <col min="9" max="9" width="9.5703125" bestFit="1" customWidth="1"/>
    <col min="10" max="10" width="10.5703125" bestFit="1" customWidth="1"/>
  </cols>
  <sheetData>
    <row r="1" spans="1:11" s="80" customFormat="1" ht="27" customHeight="1" x14ac:dyDescent="0.4">
      <c r="A1" s="83"/>
      <c r="C1" s="81"/>
      <c r="D1" s="81"/>
      <c r="E1" s="81"/>
      <c r="F1" s="89" t="s">
        <v>45</v>
      </c>
      <c r="G1" s="89"/>
      <c r="H1" s="90"/>
      <c r="I1" s="91"/>
      <c r="J1" s="27"/>
      <c r="K1" s="28"/>
    </row>
    <row r="2" spans="1:11" s="80" customFormat="1" ht="15" customHeight="1" x14ac:dyDescent="0.2">
      <c r="A2" s="83"/>
      <c r="C2" s="81"/>
      <c r="D2" s="81"/>
      <c r="E2" s="81"/>
      <c r="F2" s="85" t="s">
        <v>19</v>
      </c>
      <c r="G2" s="86">
        <f>OPL!B2</f>
        <v>0</v>
      </c>
      <c r="H2" s="31"/>
      <c r="I2" s="31"/>
      <c r="J2" s="31"/>
      <c r="K2" s="29"/>
    </row>
    <row r="3" spans="1:11" s="80" customFormat="1" ht="12" customHeight="1" thickBot="1" x14ac:dyDescent="0.25">
      <c r="A3" s="83"/>
      <c r="C3" s="81"/>
      <c r="D3" s="81"/>
      <c r="E3" s="81"/>
      <c r="F3" s="87"/>
      <c r="G3" s="86"/>
      <c r="H3" s="31"/>
      <c r="I3" s="79"/>
      <c r="J3" s="79"/>
      <c r="K3" s="30"/>
    </row>
    <row r="6" spans="1:11" x14ac:dyDescent="0.2">
      <c r="A6" s="116" t="s">
        <v>67</v>
      </c>
      <c r="B6" s="116" t="s">
        <v>32</v>
      </c>
      <c r="C6" s="117"/>
      <c r="D6" s="117"/>
      <c r="E6" s="117"/>
      <c r="F6" s="117"/>
      <c r="G6" s="117"/>
      <c r="H6" s="117"/>
      <c r="I6" s="117"/>
      <c r="J6" s="118"/>
    </row>
    <row r="7" spans="1:11" x14ac:dyDescent="0.2">
      <c r="A7" s="133"/>
      <c r="B7" s="119" t="s">
        <v>68</v>
      </c>
      <c r="C7" s="120" t="s">
        <v>87</v>
      </c>
      <c r="D7" s="120"/>
      <c r="E7" s="120" t="s">
        <v>79</v>
      </c>
      <c r="F7" s="120" t="s">
        <v>99</v>
      </c>
      <c r="G7" s="120" t="s">
        <v>95</v>
      </c>
      <c r="H7" s="120" t="s">
        <v>104</v>
      </c>
      <c r="I7" s="120" t="s">
        <v>105</v>
      </c>
      <c r="J7" s="121" t="s">
        <v>59</v>
      </c>
    </row>
    <row r="8" spans="1:11" x14ac:dyDescent="0.2">
      <c r="A8" s="128" t="s">
        <v>69</v>
      </c>
      <c r="B8" s="129">
        <v>3</v>
      </c>
      <c r="C8" s="130">
        <v>0</v>
      </c>
      <c r="D8" s="130">
        <v>0</v>
      </c>
      <c r="E8" s="130">
        <v>2</v>
      </c>
      <c r="F8" s="130">
        <v>1</v>
      </c>
      <c r="G8" s="130">
        <v>1</v>
      </c>
      <c r="H8" s="130">
        <v>1</v>
      </c>
      <c r="I8" s="130">
        <v>1</v>
      </c>
      <c r="J8" s="131">
        <v>9</v>
      </c>
    </row>
  </sheetData>
  <phoneticPr fontId="11" type="noConversion"/>
  <pageMargins left="0.75" right="0.75" top="1" bottom="1" header="0.5" footer="0.5"/>
  <pageSetup paperSize="9" scale="55" orientation="portrait" r:id="rId2"/>
  <headerFooter alignWithMargins="0"/>
  <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B2:M29"/>
  <sheetViews>
    <sheetView topLeftCell="A46" workbookViewId="0">
      <selection activeCell="C22" sqref="C22"/>
    </sheetView>
  </sheetViews>
  <sheetFormatPr defaultRowHeight="12.75" x14ac:dyDescent="0.2"/>
  <sheetData>
    <row r="2" spans="2:13" ht="20.25" x14ac:dyDescent="0.3">
      <c r="B2" s="24" t="s">
        <v>70</v>
      </c>
      <c r="I2" s="172" t="s">
        <v>0</v>
      </c>
      <c r="J2" s="172"/>
      <c r="K2" s="172"/>
      <c r="L2" s="172"/>
      <c r="M2" s="172"/>
    </row>
    <row r="4" spans="2:13" ht="57" customHeight="1" x14ac:dyDescent="0.2">
      <c r="B4" s="173" t="s">
        <v>71</v>
      </c>
      <c r="C4" s="173"/>
      <c r="D4" s="173"/>
      <c r="E4" s="173"/>
      <c r="F4" s="173"/>
      <c r="G4" s="23"/>
      <c r="H4" s="23"/>
      <c r="I4" s="23"/>
      <c r="J4" s="23"/>
      <c r="K4" s="23"/>
    </row>
    <row r="6" spans="2:13" x14ac:dyDescent="0.2">
      <c r="B6" s="174" t="s">
        <v>72</v>
      </c>
      <c r="C6" s="174"/>
      <c r="D6" s="174"/>
      <c r="E6" s="174"/>
      <c r="F6" s="174"/>
    </row>
    <row r="7" spans="2:13" ht="51" customHeight="1" x14ac:dyDescent="0.2">
      <c r="B7" s="173" t="s">
        <v>73</v>
      </c>
      <c r="C7" s="173"/>
      <c r="D7" s="173"/>
      <c r="E7" s="173"/>
      <c r="F7" s="173"/>
      <c r="G7" s="23"/>
      <c r="H7" s="23"/>
      <c r="I7" s="23"/>
      <c r="J7" s="23"/>
      <c r="K7" s="23"/>
    </row>
    <row r="8" spans="2:13" ht="12" customHeight="1" x14ac:dyDescent="0.2">
      <c r="B8" s="23"/>
      <c r="C8" s="23"/>
      <c r="D8" s="23"/>
      <c r="E8" s="23"/>
      <c r="F8" s="23"/>
      <c r="G8" s="23"/>
      <c r="H8" s="23"/>
      <c r="I8" s="23"/>
      <c r="J8" s="23"/>
      <c r="K8" s="23"/>
    </row>
    <row r="9" spans="2:13" ht="75" customHeight="1" x14ac:dyDescent="0.2">
      <c r="B9" s="175" t="s">
        <v>74</v>
      </c>
      <c r="C9" s="175"/>
      <c r="D9" s="175"/>
      <c r="E9" s="175"/>
    </row>
    <row r="25" spans="2:11" x14ac:dyDescent="0.2">
      <c r="B25" t="s">
        <v>75</v>
      </c>
    </row>
    <row r="26" spans="2:11" ht="43.5" customHeight="1" x14ac:dyDescent="0.2">
      <c r="B26" s="173" t="s">
        <v>76</v>
      </c>
      <c r="C26" s="173"/>
      <c r="D26" s="173"/>
      <c r="E26" s="173"/>
      <c r="F26" s="173"/>
      <c r="G26" s="173"/>
      <c r="H26" s="173"/>
      <c r="I26" s="173"/>
      <c r="J26" s="173"/>
      <c r="K26" s="23"/>
    </row>
    <row r="28" spans="2:11" x14ac:dyDescent="0.2">
      <c r="B28" s="25" t="s">
        <v>77</v>
      </c>
    </row>
    <row r="29" spans="2:11" ht="27" customHeight="1" x14ac:dyDescent="0.2">
      <c r="B29" s="173" t="s">
        <v>78</v>
      </c>
      <c r="C29" s="173"/>
      <c r="D29" s="173"/>
      <c r="E29" s="173"/>
      <c r="F29" s="173"/>
      <c r="G29" s="173"/>
      <c r="H29" s="173"/>
      <c r="I29" s="173"/>
      <c r="J29" s="173"/>
      <c r="K29" s="23"/>
    </row>
  </sheetData>
  <mergeCells count="7">
    <mergeCell ref="I2:M2"/>
    <mergeCell ref="B4:F4"/>
    <mergeCell ref="B6:F6"/>
    <mergeCell ref="B29:J29"/>
    <mergeCell ref="B7:F7"/>
    <mergeCell ref="B9:E9"/>
    <mergeCell ref="B26:J26"/>
  </mergeCells>
  <phoneticPr fontId="11" type="noConversion"/>
  <hyperlinks>
    <hyperlink ref="I2" r:id="rId1"/>
  </hyperlinks>
  <pageMargins left="0.75" right="0.75" top="1" bottom="1" header="0.5" footer="0.5"/>
  <pageSetup paperSize="9" orientation="portrait" r:id="rId2"/>
  <headerFooter alignWithMargins="0"/>
  <drawing r:id="rId3"/>
  <legacyDrawing r:id="rId4"/>
  <oleObjects>
    <mc:AlternateContent xmlns:mc="http://schemas.openxmlformats.org/markup-compatibility/2006">
      <mc:Choice Requires="x14">
        <oleObject progId="FlowCharter7.Document" shapeId="5121" r:id="rId5">
          <objectPr defaultSize="0" autoPict="0" r:id="rId6">
            <anchor moveWithCells="1">
              <from>
                <xdr:col>1</xdr:col>
                <xdr:colOff>28575</xdr:colOff>
                <xdr:row>29</xdr:row>
                <xdr:rowOff>123825</xdr:rowOff>
              </from>
              <to>
                <xdr:col>6</xdr:col>
                <xdr:colOff>457200</xdr:colOff>
                <xdr:row>73</xdr:row>
                <xdr:rowOff>38100</xdr:rowOff>
              </to>
            </anchor>
          </objectPr>
        </oleObject>
      </mc:Choice>
      <mc:Fallback>
        <oleObject progId="FlowCharter7.Document" shapeId="5121" r:id="rId5"/>
      </mc:Fallback>
    </mc:AlternateContent>
    <mc:AlternateContent xmlns:mc="http://schemas.openxmlformats.org/markup-compatibility/2006">
      <mc:Choice Requires="x14">
        <oleObject progId="MSPhotoEd.3" shapeId="5122" r:id="rId7">
          <objectPr defaultSize="0" autoPict="0" r:id="rId8">
            <anchor moveWithCells="1">
              <from>
                <xdr:col>4</xdr:col>
                <xdr:colOff>590550</xdr:colOff>
                <xdr:row>8</xdr:row>
                <xdr:rowOff>47625</xdr:rowOff>
              </from>
              <to>
                <xdr:col>9</xdr:col>
                <xdr:colOff>285750</xdr:colOff>
                <xdr:row>22</xdr:row>
                <xdr:rowOff>76200</xdr:rowOff>
              </to>
            </anchor>
          </objectPr>
        </oleObject>
      </mc:Choice>
      <mc:Fallback>
        <oleObject progId="MSPhotoEd.3" shapeId="5122" r:id="rId7"/>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OPL</vt:lpstr>
      <vt:lpstr>meeting participants</vt:lpstr>
      <vt:lpstr>Compl - by overdue</vt:lpstr>
      <vt:lpstr>By Resp - Status</vt:lpstr>
      <vt:lpstr>Category - Tasks</vt:lpstr>
      <vt:lpstr>By Category - Status</vt:lpstr>
      <vt:lpstr>How to Use</vt:lpstr>
      <vt:lpstr>'By Category - Status'!Print_Area</vt:lpstr>
      <vt:lpstr>'By Resp - Status'!Print_Area</vt:lpstr>
      <vt:lpstr>OPL!Print_Area</vt:lpstr>
    </vt:vector>
  </TitlesOfParts>
  <Manager>Excel Made Easy</Manager>
  <Company/>
  <LinksUpToDate>false</LinksUpToDate>
  <SharedDoc>false</SharedDoc>
  <HyperlinkBase>http://www.excelmadeeasy.com</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Open Points List</dc:title>
  <dc:subject>OPL</dc:subject>
  <dc:creator>ExcelMadeEasy.com</dc:creator>
  <cp:keywords>OPL,open points list, task management, status, deadlines,monitor,action,</cp:keywords>
  <dc:description>free to use</dc:description>
  <cp:lastModifiedBy>ExcelMadeEasy</cp:lastModifiedBy>
  <cp:lastPrinted>2010-01-05T13:57:44Z</cp:lastPrinted>
  <dcterms:created xsi:type="dcterms:W3CDTF">2003-02-16T15:49:57Z</dcterms:created>
  <dcterms:modified xsi:type="dcterms:W3CDTF">2014-11-01T18:05:35Z</dcterms:modified>
  <cp:category>task list</cp:category>
</cp:coreProperties>
</file>